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966\Desktop\"/>
    </mc:Choice>
  </mc:AlternateContent>
  <bookViews>
    <workbookView xWindow="0" yWindow="0" windowWidth="25200" windowHeight="11985"/>
  </bookViews>
  <sheets>
    <sheet name="Area Summary" sheetId="7" r:id="rId1"/>
  </sheets>
  <definedNames>
    <definedName name="_xlnm.Print_Area" localSheetId="0">'Area Summary'!$A$1:$H$37</definedName>
  </definedNames>
  <calcPr calcId="152511"/>
</workbook>
</file>

<file path=xl/calcChain.xml><?xml version="1.0" encoding="utf-8"?>
<calcChain xmlns="http://schemas.openxmlformats.org/spreadsheetml/2006/main">
  <c r="F16" i="7" l="1"/>
  <c r="G16" i="7" s="1"/>
  <c r="H16" i="7" s="1"/>
  <c r="F15" i="7"/>
  <c r="G15" i="7" s="1"/>
  <c r="H15" i="7" s="1"/>
  <c r="F23" i="7"/>
  <c r="G23" i="7" s="1"/>
  <c r="H23" i="7" s="1"/>
  <c r="F6" i="7"/>
  <c r="G6" i="7" s="1"/>
  <c r="H6" i="7" s="1"/>
  <c r="F7" i="7"/>
  <c r="G7" i="7" s="1"/>
  <c r="H7" i="7" s="1"/>
  <c r="F8" i="7"/>
  <c r="G8" i="7" s="1"/>
  <c r="H8" i="7" s="1"/>
  <c r="F5" i="7"/>
  <c r="G5" i="7" s="1"/>
  <c r="H5" i="7" s="1"/>
  <c r="E26" i="7"/>
  <c r="E19" i="7"/>
  <c r="H11" i="7" l="1"/>
  <c r="E11" i="7"/>
  <c r="E33" i="7" l="1"/>
  <c r="E34" i="7"/>
  <c r="E32" i="7"/>
  <c r="H19" i="7"/>
  <c r="E35" i="7"/>
  <c r="H26" i="7"/>
  <c r="H28" i="7" s="1"/>
  <c r="E31" i="7" l="1"/>
  <c r="E37" i="7" s="1"/>
</calcChain>
</file>

<file path=xl/sharedStrings.xml><?xml version="1.0" encoding="utf-8"?>
<sst xmlns="http://schemas.openxmlformats.org/spreadsheetml/2006/main" count="37" uniqueCount="27">
  <si>
    <t>USE</t>
  </si>
  <si>
    <t>WIDTH</t>
  </si>
  <si>
    <t>LENGTH</t>
  </si>
  <si>
    <t>AREA</t>
  </si>
  <si>
    <t>PRO-RATA</t>
  </si>
  <si>
    <t>COMMON</t>
  </si>
  <si>
    <t>TOTAL</t>
  </si>
  <si>
    <t>Sub-Total</t>
  </si>
  <si>
    <t>PCT.</t>
  </si>
  <si>
    <t>SUB-TOT.</t>
  </si>
  <si>
    <t>(ft.)</t>
  </si>
  <si>
    <t>(sq. ft.)</t>
  </si>
  <si>
    <t>CCN</t>
  </si>
  <si>
    <t>1st Floor</t>
  </si>
  <si>
    <t>2nd Floor</t>
  </si>
  <si>
    <t>iNFADS Data Entry</t>
  </si>
  <si>
    <t>Bldg 503 MCBH</t>
  </si>
  <si>
    <t>3rd Floor</t>
  </si>
  <si>
    <t>M00318 BOQ TRANSIENT W3-W5&amp;03&amp;UP</t>
  </si>
  <si>
    <t>M00318 FITTNESS ROOM</t>
  </si>
  <si>
    <t>M00318 CONFERENCE CENTER</t>
  </si>
  <si>
    <t>M00318 MCBH UPH BARRACKS STORAGE</t>
  </si>
  <si>
    <t>M00318 MCBH UPH ADMIN OFFICE</t>
  </si>
  <si>
    <t>Total Floor Area</t>
  </si>
  <si>
    <t>Common Area 100%</t>
  </si>
  <si>
    <t>Common Area 50%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</si>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</sst>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i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1" fillId="3" borderId="5" xfId="0" applyFont="1" applyFill="1" applyBorder="1"/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0" fontId="5" fillId="0" borderId="0" xfId="0" applyFont="1"/>
    <xf numFmtId="4" fontId="2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0" fontId="7" fillId="0" borderId="8" xfId="0" quotePrefix="1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10" fontId="2" fillId="0" borderId="8" xfId="0" applyNumberFormat="1" applyFont="1" applyBorder="1" applyAlignment="1">
      <alignment horizontal="center"/>
    </xf>
    <xf numFmtId="0" fontId="2" fillId="0" borderId="8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164" fontId="2" fillId="0" borderId="8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wrapText="1"/>
    </xf>
    <xf numFmtId="10" fontId="2" fillId="4" borderId="7" xfId="0" applyNumberFormat="1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/>
    </xf>
    <xf numFmtId="3" fontId="2" fillId="5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70" zoomScaleNormal="70" workbookViewId="0">
      <selection activeCell="Q9" sqref="Q9"/>
    </sheetView>
  </sheetViews>
  <sheetFormatPr defaultRowHeight="12.75" x14ac:dyDescent="0.2"/>
  <cols>
    <col min="1" max="1" width="61.5703125" customWidth="1"/>
    <col min="2" max="2" width="10.85546875" customWidth="1"/>
    <col min="3" max="3" width="10.140625" style="1" hidden="1" customWidth="1"/>
    <col min="4" max="4" width="12.5703125" style="1" hidden="1" customWidth="1"/>
    <col min="5" max="5" width="16.140625" style="22" customWidth="1"/>
    <col min="6" max="6" width="16.42578125" style="16" customWidth="1"/>
    <col min="7" max="7" width="16.42578125" style="22" customWidth="1"/>
    <col min="8" max="8" width="16.42578125" style="1" customWidth="1"/>
    <col min="9" max="9" width="14.7109375" style="1" customWidth="1"/>
  </cols>
  <sheetData>
    <row r="1" spans="1:9" s="3" customFormat="1" ht="18.75" x14ac:dyDescent="0.3">
      <c r="A1" s="24" t="s">
        <v>16</v>
      </c>
      <c r="B1" s="36"/>
      <c r="C1" s="2" t="s">
        <v>10</v>
      </c>
      <c r="D1" s="2" t="s">
        <v>10</v>
      </c>
      <c r="E1" s="17" t="s">
        <v>11</v>
      </c>
      <c r="F1" s="10" t="s">
        <v>8</v>
      </c>
      <c r="G1" s="17" t="s">
        <v>4</v>
      </c>
      <c r="H1" s="2" t="s">
        <v>11</v>
      </c>
      <c r="I1" s="26"/>
    </row>
    <row r="2" spans="1:9" s="3" customFormat="1" ht="18.75" thickBot="1" x14ac:dyDescent="0.3">
      <c r="A2" s="4" t="s">
        <v>0</v>
      </c>
      <c r="B2" s="37" t="s">
        <v>12</v>
      </c>
      <c r="C2" s="4" t="s">
        <v>1</v>
      </c>
      <c r="D2" s="4" t="s">
        <v>2</v>
      </c>
      <c r="E2" s="18" t="s">
        <v>3</v>
      </c>
      <c r="F2" s="11" t="s">
        <v>9</v>
      </c>
      <c r="G2" s="18" t="s">
        <v>5</v>
      </c>
      <c r="H2" s="4" t="s">
        <v>6</v>
      </c>
      <c r="I2" s="26"/>
    </row>
    <row r="3" spans="1:9" s="3" customFormat="1" ht="18" x14ac:dyDescent="0.25">
      <c r="A3" s="34" t="s">
        <v>13</v>
      </c>
      <c r="B3" s="38"/>
      <c r="C3" s="7"/>
      <c r="D3" s="7"/>
      <c r="E3" s="19"/>
      <c r="F3" s="12"/>
      <c r="G3" s="19"/>
      <c r="H3" s="7"/>
      <c r="I3" s="27"/>
    </row>
    <row r="4" spans="1:9" s="3" customFormat="1" ht="18" x14ac:dyDescent="0.25">
      <c r="A4" s="39"/>
      <c r="B4" s="39"/>
      <c r="C4" s="8"/>
      <c r="D4" s="8"/>
      <c r="E4" s="23"/>
      <c r="F4" s="14"/>
      <c r="G4" s="23"/>
      <c r="H4" s="8"/>
      <c r="I4" s="27"/>
    </row>
    <row r="5" spans="1:9" s="3" customFormat="1" ht="18" x14ac:dyDescent="0.25">
      <c r="A5" s="29" t="s">
        <v>18</v>
      </c>
      <c r="B5" s="29">
        <v>72414</v>
      </c>
      <c r="C5" s="30"/>
      <c r="D5" s="30"/>
      <c r="E5" s="20">
        <v>18831</v>
      </c>
      <c r="F5" s="13">
        <f>E5/SUM($E$5:$E$8)</f>
        <v>0.73104545983927949</v>
      </c>
      <c r="G5" s="20">
        <f>F5*SUM($E$9:$E$10)</f>
        <v>8043.6931946115919</v>
      </c>
      <c r="H5" s="41">
        <f>E5+G5</f>
        <v>26874.693194611591</v>
      </c>
      <c r="I5" s="28"/>
    </row>
    <row r="6" spans="1:9" s="3" customFormat="1" ht="20.25" customHeight="1" x14ac:dyDescent="0.25">
      <c r="A6" s="33" t="s">
        <v>19</v>
      </c>
      <c r="B6" s="33">
        <v>74045</v>
      </c>
      <c r="C6" s="30"/>
      <c r="D6" s="30"/>
      <c r="E6" s="20">
        <v>788</v>
      </c>
      <c r="F6" s="13">
        <f t="shared" ref="F6:F8" si="0">E6/SUM($E$5:$E$8)</f>
        <v>3.0591249660312899E-2</v>
      </c>
      <c r="G6" s="20">
        <f t="shared" ref="G6:G8" si="1">F6*SUM($E$9:$E$10)</f>
        <v>336.59552001242281</v>
      </c>
      <c r="H6" s="41">
        <f t="shared" ref="H6:H8" si="2">E6+G6</f>
        <v>1124.5955200124229</v>
      </c>
      <c r="I6" s="27"/>
    </row>
    <row r="7" spans="1:9" s="3" customFormat="1" ht="20.25" customHeight="1" x14ac:dyDescent="0.25">
      <c r="A7" s="33" t="s">
        <v>20</v>
      </c>
      <c r="B7" s="33">
        <v>72260</v>
      </c>
      <c r="C7" s="30"/>
      <c r="D7" s="30"/>
      <c r="E7" s="20">
        <v>3936</v>
      </c>
      <c r="F7" s="13">
        <f t="shared" si="0"/>
        <v>0.15280096277029387</v>
      </c>
      <c r="G7" s="20">
        <f t="shared" si="1"/>
        <v>1681.2689933615434</v>
      </c>
      <c r="H7" s="41">
        <f t="shared" si="2"/>
        <v>5617.2689933615438</v>
      </c>
      <c r="I7" s="27"/>
    </row>
    <row r="8" spans="1:9" s="3" customFormat="1" ht="20.25" customHeight="1" x14ac:dyDescent="0.25">
      <c r="A8" s="33" t="s">
        <v>22</v>
      </c>
      <c r="B8" s="33">
        <v>61010</v>
      </c>
      <c r="C8" s="30"/>
      <c r="D8" s="30"/>
      <c r="E8" s="20">
        <v>2204</v>
      </c>
      <c r="F8" s="13">
        <f t="shared" si="0"/>
        <v>8.5562327730113741E-2</v>
      </c>
      <c r="G8" s="20">
        <f t="shared" si="1"/>
        <v>941.44229201444148</v>
      </c>
      <c r="H8" s="41">
        <f t="shared" si="2"/>
        <v>3145.4422920144416</v>
      </c>
      <c r="I8" s="27"/>
    </row>
    <row r="9" spans="1:9" s="3" customFormat="1" ht="20.25" customHeight="1" x14ac:dyDescent="0.25">
      <c r="A9" s="49" t="s">
        <v>24</v>
      </c>
      <c r="B9" s="33"/>
      <c r="C9" s="30"/>
      <c r="D9" s="30"/>
      <c r="E9" s="20">
        <v>9724</v>
      </c>
      <c r="F9" s="13"/>
      <c r="G9" s="20"/>
      <c r="H9" s="20"/>
      <c r="I9" s="27"/>
    </row>
    <row r="10" spans="1:9" s="3" customFormat="1" ht="20.25" customHeight="1" x14ac:dyDescent="0.25">
      <c r="A10" s="49" t="s">
        <v>25</v>
      </c>
      <c r="B10" s="33"/>
      <c r="C10" s="30"/>
      <c r="D10" s="30"/>
      <c r="E10" s="20">
        <v>1279</v>
      </c>
      <c r="F10" s="13"/>
      <c r="G10" s="20"/>
      <c r="H10" s="20"/>
      <c r="I10" s="27"/>
    </row>
    <row r="11" spans="1:9" s="3" customFormat="1" ht="20.25" customHeight="1" x14ac:dyDescent="0.25">
      <c r="A11" s="50" t="s">
        <v>26</v>
      </c>
      <c r="B11" s="52"/>
      <c r="C11" s="53"/>
      <c r="D11" s="53"/>
      <c r="E11" s="54">
        <f>SUM(E5:E10)</f>
        <v>36762</v>
      </c>
      <c r="F11" s="55"/>
      <c r="G11" s="54"/>
      <c r="H11" s="54">
        <f>SUM(H5:H8)</f>
        <v>36762</v>
      </c>
      <c r="I11" s="27"/>
    </row>
    <row r="12" spans="1:9" s="3" customFormat="1" ht="18.75" thickBot="1" x14ac:dyDescent="0.3">
      <c r="A12" s="32"/>
      <c r="B12" s="32"/>
      <c r="C12" s="30"/>
      <c r="D12" s="30"/>
      <c r="E12" s="20"/>
      <c r="F12" s="13"/>
      <c r="G12" s="20"/>
      <c r="H12" s="41"/>
      <c r="I12" s="27"/>
    </row>
    <row r="13" spans="1:9" s="3" customFormat="1" ht="18" x14ac:dyDescent="0.25">
      <c r="A13" s="34" t="s">
        <v>14</v>
      </c>
      <c r="B13" s="32"/>
      <c r="C13" s="30"/>
      <c r="D13" s="30"/>
      <c r="E13" s="20"/>
      <c r="F13" s="13"/>
      <c r="G13" s="20"/>
      <c r="H13" s="41"/>
      <c r="I13" s="28"/>
    </row>
    <row r="14" spans="1:9" s="3" customFormat="1" ht="18" x14ac:dyDescent="0.25">
      <c r="A14" s="29"/>
      <c r="B14" s="29"/>
      <c r="C14" s="30"/>
      <c r="D14" s="30"/>
      <c r="E14" s="20"/>
      <c r="F14" s="13"/>
      <c r="G14" s="20"/>
      <c r="H14" s="20"/>
      <c r="I14" s="27"/>
    </row>
    <row r="15" spans="1:9" s="3" customFormat="1" ht="18" x14ac:dyDescent="0.25">
      <c r="A15" s="29" t="s">
        <v>18</v>
      </c>
      <c r="B15" s="29">
        <v>72414</v>
      </c>
      <c r="C15" s="30"/>
      <c r="D15" s="30"/>
      <c r="E15" s="20">
        <v>17378</v>
      </c>
      <c r="F15" s="13">
        <f>E15/SUM($E$15:$E$16)</f>
        <v>0.88168442415017756</v>
      </c>
      <c r="G15" s="20">
        <f>F15*SUM($E$17:$E$18)</f>
        <v>6659.3624556062914</v>
      </c>
      <c r="H15" s="41">
        <f t="shared" ref="H15:H16" si="3">E15+G15</f>
        <v>24037.362455606293</v>
      </c>
      <c r="I15" s="27"/>
    </row>
    <row r="16" spans="1:9" s="3" customFormat="1" ht="18" x14ac:dyDescent="0.25">
      <c r="A16" s="33" t="s">
        <v>21</v>
      </c>
      <c r="B16" s="33">
        <v>72377</v>
      </c>
      <c r="C16" s="30"/>
      <c r="D16" s="30"/>
      <c r="E16" s="20">
        <v>2332</v>
      </c>
      <c r="F16" s="13">
        <f>E16/SUM($E$15:$E$16)</f>
        <v>0.11831557584982243</v>
      </c>
      <c r="G16" s="20">
        <f>F16*SUM($E$17:$E$18)</f>
        <v>893.63754439370882</v>
      </c>
      <c r="H16" s="41">
        <f t="shared" si="3"/>
        <v>3225.6375443937086</v>
      </c>
      <c r="I16" s="27"/>
    </row>
    <row r="17" spans="1:9" s="3" customFormat="1" ht="18" x14ac:dyDescent="0.25">
      <c r="A17" s="49" t="s">
        <v>24</v>
      </c>
      <c r="B17" s="33"/>
      <c r="C17" s="30"/>
      <c r="D17" s="30"/>
      <c r="E17" s="20">
        <v>7364</v>
      </c>
      <c r="F17" s="13"/>
      <c r="G17" s="20"/>
      <c r="H17" s="20"/>
      <c r="I17" s="27"/>
    </row>
    <row r="18" spans="1:9" s="3" customFormat="1" ht="18" x14ac:dyDescent="0.25">
      <c r="A18" s="49" t="s">
        <v>25</v>
      </c>
      <c r="B18" s="33"/>
      <c r="C18" s="30"/>
      <c r="D18" s="30"/>
      <c r="E18" s="20">
        <v>189</v>
      </c>
      <c r="F18" s="13"/>
      <c r="G18" s="20"/>
      <c r="H18" s="20"/>
      <c r="I18" s="27"/>
    </row>
    <row r="19" spans="1:9" s="3" customFormat="1" ht="18" x14ac:dyDescent="0.25">
      <c r="A19" s="50" t="s">
        <v>26</v>
      </c>
      <c r="B19" s="52"/>
      <c r="C19" s="53"/>
      <c r="D19" s="53"/>
      <c r="E19" s="54">
        <f>SUM(E15:E18)</f>
        <v>27263</v>
      </c>
      <c r="F19" s="55"/>
      <c r="G19" s="54"/>
      <c r="H19" s="54">
        <f>SUM(H15:H16)</f>
        <v>27263</v>
      </c>
      <c r="I19" s="27"/>
    </row>
    <row r="20" spans="1:9" s="3" customFormat="1" ht="18.75" thickBot="1" x14ac:dyDescent="0.3">
      <c r="A20" s="32"/>
      <c r="B20" s="32"/>
      <c r="C20" s="30"/>
      <c r="D20" s="30"/>
      <c r="E20" s="20"/>
      <c r="F20" s="13"/>
      <c r="G20" s="20"/>
      <c r="H20" s="41"/>
      <c r="I20" s="27"/>
    </row>
    <row r="21" spans="1:9" s="3" customFormat="1" ht="18" x14ac:dyDescent="0.25">
      <c r="A21" s="34" t="s">
        <v>17</v>
      </c>
      <c r="B21" s="32"/>
      <c r="C21" s="30"/>
      <c r="D21" s="30"/>
      <c r="E21" s="20"/>
      <c r="F21" s="13"/>
      <c r="G21" s="20"/>
      <c r="H21" s="41"/>
      <c r="I21" s="28"/>
    </row>
    <row r="22" spans="1:9" s="3" customFormat="1" ht="18" x14ac:dyDescent="0.25">
      <c r="A22" s="29"/>
      <c r="B22" s="29"/>
      <c r="C22" s="30"/>
      <c r="D22" s="30"/>
      <c r="E22" s="20"/>
      <c r="F22" s="13"/>
      <c r="G22" s="20"/>
      <c r="H22" s="20"/>
      <c r="I22" s="27"/>
    </row>
    <row r="23" spans="1:9" s="3" customFormat="1" ht="18" x14ac:dyDescent="0.25">
      <c r="A23" s="29" t="s">
        <v>18</v>
      </c>
      <c r="B23" s="29">
        <v>72414</v>
      </c>
      <c r="C23" s="30"/>
      <c r="D23" s="30"/>
      <c r="E23" s="20">
        <v>16669</v>
      </c>
      <c r="F23" s="13">
        <f>E23/SUM($E$23)</f>
        <v>1</v>
      </c>
      <c r="G23" s="20">
        <f>F23*SUM($E$24:$E$25)</f>
        <v>7836</v>
      </c>
      <c r="H23" s="41">
        <f>E23+G23</f>
        <v>24505</v>
      </c>
      <c r="I23" s="27"/>
    </row>
    <row r="24" spans="1:9" s="3" customFormat="1" ht="18" x14ac:dyDescent="0.25">
      <c r="A24" s="49" t="s">
        <v>24</v>
      </c>
      <c r="B24" s="29"/>
      <c r="C24" s="30"/>
      <c r="D24" s="30"/>
      <c r="E24" s="44">
        <v>7741</v>
      </c>
      <c r="F24" s="47"/>
      <c r="G24" s="44"/>
      <c r="H24" s="44"/>
      <c r="I24" s="27"/>
    </row>
    <row r="25" spans="1:9" s="3" customFormat="1" ht="18" x14ac:dyDescent="0.25">
      <c r="A25" s="49" t="s">
        <v>25</v>
      </c>
      <c r="B25" s="29"/>
      <c r="C25" s="30"/>
      <c r="D25" s="30"/>
      <c r="E25" s="44">
        <v>95</v>
      </c>
      <c r="F25" s="47"/>
      <c r="G25" s="44"/>
      <c r="H25" s="44"/>
      <c r="I25" s="27"/>
    </row>
    <row r="26" spans="1:9" s="3" customFormat="1" ht="18.75" thickBot="1" x14ac:dyDescent="0.3">
      <c r="A26" s="50" t="s">
        <v>26</v>
      </c>
      <c r="B26" s="56"/>
      <c r="C26" s="53"/>
      <c r="D26" s="53"/>
      <c r="E26" s="58">
        <f>SUM(E23:E25)</f>
        <v>24505</v>
      </c>
      <c r="F26" s="57"/>
      <c r="G26" s="58"/>
      <c r="H26" s="58">
        <f>SUM(H23)</f>
        <v>24505</v>
      </c>
      <c r="I26" s="28"/>
    </row>
    <row r="27" spans="1:9" s="3" customFormat="1" ht="18.75" thickTop="1" x14ac:dyDescent="0.25">
      <c r="A27" s="31"/>
      <c r="B27" s="31"/>
      <c r="C27" s="6"/>
      <c r="D27" s="6"/>
      <c r="E27" s="23"/>
      <c r="F27" s="14"/>
      <c r="G27" s="23"/>
      <c r="H27" s="8"/>
      <c r="I27" s="27"/>
    </row>
    <row r="28" spans="1:9" s="3" customFormat="1" ht="18" x14ac:dyDescent="0.25">
      <c r="A28" s="6" t="s">
        <v>7</v>
      </c>
      <c r="B28" s="6"/>
      <c r="C28" s="6"/>
      <c r="D28" s="6"/>
      <c r="E28" s="20"/>
      <c r="F28" s="13"/>
      <c r="G28" s="20"/>
      <c r="H28" s="59">
        <f>SUM(H11+H19+H26)</f>
        <v>88530</v>
      </c>
      <c r="I28" s="28"/>
    </row>
    <row r="29" spans="1:9" s="3" customFormat="1" ht="18" x14ac:dyDescent="0.25">
      <c r="A29" s="42"/>
      <c r="B29" s="42"/>
      <c r="C29" s="42"/>
      <c r="D29" s="42"/>
      <c r="E29" s="45"/>
      <c r="F29" s="43"/>
      <c r="G29" s="44"/>
      <c r="H29" s="42"/>
      <c r="I29" s="27"/>
    </row>
    <row r="30" spans="1:9" s="3" customFormat="1" ht="18" x14ac:dyDescent="0.25">
      <c r="A30" s="46" t="s">
        <v>15</v>
      </c>
      <c r="B30" s="42"/>
      <c r="C30" s="42"/>
      <c r="D30" s="42"/>
      <c r="E30" s="45"/>
      <c r="F30" s="43"/>
      <c r="G30" s="44"/>
      <c r="H30" s="42"/>
      <c r="I30" s="27"/>
    </row>
    <row r="31" spans="1:9" s="3" customFormat="1" ht="18" x14ac:dyDescent="0.25">
      <c r="A31" s="42"/>
      <c r="B31" s="29">
        <v>72414</v>
      </c>
      <c r="C31" s="42"/>
      <c r="D31" s="42"/>
      <c r="E31" s="51">
        <f>SUMIF(B$5:B$26,B31,H$5:H$26)</f>
        <v>75417.055650217881</v>
      </c>
      <c r="F31" s="43"/>
      <c r="G31" s="44"/>
      <c r="H31" s="42"/>
      <c r="I31" s="27"/>
    </row>
    <row r="32" spans="1:9" s="3" customFormat="1" ht="18" x14ac:dyDescent="0.25">
      <c r="A32" s="42"/>
      <c r="B32" s="33">
        <v>74045</v>
      </c>
      <c r="C32" s="42"/>
      <c r="D32" s="42"/>
      <c r="E32" s="51">
        <f t="shared" ref="E32:E35" si="4">SUMIF(B$5:B$26,B32,H$5:H$26)</f>
        <v>1124.5955200124229</v>
      </c>
      <c r="F32" s="43"/>
      <c r="G32" s="44"/>
      <c r="H32" s="42"/>
      <c r="I32" s="27"/>
    </row>
    <row r="33" spans="1:9" s="3" customFormat="1" ht="18" x14ac:dyDescent="0.25">
      <c r="A33" s="42"/>
      <c r="B33" s="33">
        <v>72260</v>
      </c>
      <c r="C33" s="42"/>
      <c r="D33" s="42"/>
      <c r="E33" s="51">
        <f t="shared" si="4"/>
        <v>5617.2689933615438</v>
      </c>
      <c r="F33" s="43"/>
      <c r="G33" s="44"/>
      <c r="H33" s="42"/>
      <c r="I33" s="27"/>
    </row>
    <row r="34" spans="1:9" s="3" customFormat="1" ht="18" x14ac:dyDescent="0.25">
      <c r="A34" s="42"/>
      <c r="B34" s="33">
        <v>61010</v>
      </c>
      <c r="C34" s="42"/>
      <c r="D34" s="42"/>
      <c r="E34" s="51">
        <f t="shared" si="4"/>
        <v>3145.4422920144416</v>
      </c>
      <c r="F34" s="43"/>
      <c r="G34" s="44"/>
      <c r="H34" s="42"/>
      <c r="I34" s="27"/>
    </row>
    <row r="35" spans="1:9" s="3" customFormat="1" ht="18" x14ac:dyDescent="0.25">
      <c r="A35" s="42"/>
      <c r="B35" s="33">
        <v>72377</v>
      </c>
      <c r="C35" s="42"/>
      <c r="D35" s="42"/>
      <c r="E35" s="51">
        <f t="shared" si="4"/>
        <v>3225.6375443937086</v>
      </c>
      <c r="F35" s="43"/>
      <c r="G35" s="44"/>
      <c r="H35" s="42"/>
      <c r="I35" s="27"/>
    </row>
    <row r="36" spans="1:9" s="3" customFormat="1" ht="18" x14ac:dyDescent="0.25">
      <c r="A36" s="42"/>
      <c r="B36" s="48"/>
      <c r="C36" s="42"/>
      <c r="D36" s="42"/>
      <c r="E36" s="45"/>
      <c r="F36" s="43"/>
      <c r="G36" s="44"/>
      <c r="H36" s="42"/>
      <c r="I36" s="27"/>
    </row>
    <row r="37" spans="1:9" s="3" customFormat="1" ht="18.75" thickBot="1" x14ac:dyDescent="0.3">
      <c r="A37" s="5" t="s">
        <v>23</v>
      </c>
      <c r="B37" s="5"/>
      <c r="C37" s="9"/>
      <c r="D37" s="9"/>
      <c r="E37" s="21">
        <f>SUM(E31:E35)</f>
        <v>88530.000000000015</v>
      </c>
      <c r="F37" s="15"/>
      <c r="G37" s="21"/>
      <c r="H37" s="9"/>
      <c r="I37" s="27"/>
    </row>
    <row r="39" spans="1:9" ht="15" x14ac:dyDescent="0.2">
      <c r="A39" s="40"/>
    </row>
    <row r="40" spans="1:9" x14ac:dyDescent="0.2">
      <c r="A40" s="35"/>
      <c r="B40" s="35"/>
      <c r="C40" s="25"/>
    </row>
  </sheetData>
  <phoneticPr fontId="6" type="noConversion"/>
  <conditionalFormatting sqref="H28">
    <cfRule type="cellIs" dxfId="1" priority="3" operator="lessThan">
      <formula>#REF!</formula>
    </cfRule>
    <cfRule type="cellIs" dxfId="0" priority="4" operator="greaterThan">
      <formula>#REF!</formula>
    </cfRule>
  </conditionalFormatting>
  <printOptions horizontalCentered="1"/>
  <pageMargins left="1" right="0.5" top="1" bottom="0.5" header="0.5" footer="0.25"/>
  <pageSetup scale="74" orientation="landscape" r:id="rId1"/>
  <headerFooter alignWithMargins="0">
    <oddHeader xml:space="preserve">&amp;L&amp;"Arial,Bold"&amp;14&amp;UBUILDING SPACE ALLOCATION </oddHeader>
    <oddFooter>&amp;L&amp;F&amp;C&amp;12&amp;N&amp;R&amp;D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Area Summary</vt:lpstr>
      <vt:lpstr>'Area Summary'!Print_Area</vt:lpstr>
    </vt:vector>
  </TitlesOfParts>
  <Company>PACDIV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Planning</dc:creator>
  <cp:lastModifiedBy>Vaughn, Dave</cp:lastModifiedBy>
  <cp:lastPrinted>2012-03-19T20:50:45Z</cp:lastPrinted>
  <dcterms:created xsi:type="dcterms:W3CDTF">2002-04-03T21:57:12Z</dcterms:created>
  <dcterms:modified xsi:type="dcterms:W3CDTF">2016-11-30T19:27:35Z</dcterms:modified>
</cp:coreProperties>
</file>