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lain.pablacio\Documents\ZNM\Drum Arches\"/>
    </mc:Choice>
  </mc:AlternateContent>
  <bookViews>
    <workbookView xWindow="120" yWindow="15" windowWidth="18960" windowHeight="11325" firstSheet="3" activeTab="13"/>
  </bookViews>
  <sheets>
    <sheet name="Drum3" sheetId="18" r:id="rId1"/>
    <sheet name="Drum2" sheetId="15" r:id="rId2"/>
    <sheet name="Drum5" sheetId="4" r:id="rId3"/>
    <sheet name="Drum4" sheetId="11" r:id="rId4"/>
    <sheet name="Drum1" sheetId="12" r:id="rId5"/>
    <sheet name="Drawing Ref." sheetId="8" r:id="rId6"/>
    <sheet name="Drum Wall Schedule" sheetId="16" r:id="rId7"/>
    <sheet name="A6" sheetId="20" r:id="rId8"/>
    <sheet name="A7" sheetId="23" r:id="rId9"/>
    <sheet name="Drum2 (2)" sheetId="24" r:id="rId10"/>
    <sheet name="Drum1 (2)" sheetId="25" r:id="rId11"/>
    <sheet name="Drum1 DW 1.1" sheetId="26" r:id="rId12"/>
    <sheet name="Roof A6 to A7" sheetId="27" r:id="rId13"/>
    <sheet name="Roof A5 to A6" sheetId="28" r:id="rId14"/>
  </sheets>
  <definedNames>
    <definedName name="_xlnm._FilterDatabase" localSheetId="3" hidden="1">Drum4!$A$1:$R$124</definedName>
    <definedName name="HO">Drum3!$F$2</definedName>
    <definedName name="mm">Drum3!$F$3</definedName>
  </definedNames>
  <calcPr calcId="152511"/>
</workbook>
</file>

<file path=xl/calcChain.xml><?xml version="1.0" encoding="utf-8"?>
<calcChain xmlns="http://schemas.openxmlformats.org/spreadsheetml/2006/main">
  <c r="K5" i="28" l="1"/>
  <c r="J5" i="28"/>
  <c r="I5" i="28"/>
  <c r="G6" i="28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K71" i="28"/>
  <c r="C22" i="28"/>
  <c r="C23" i="28"/>
  <c r="J23" i="28" s="1"/>
  <c r="C24" i="28"/>
  <c r="J24" i="28" s="1"/>
  <c r="C25" i="28"/>
  <c r="J25" i="28" s="1"/>
  <c r="C26" i="28"/>
  <c r="C27" i="28"/>
  <c r="J27" i="28" s="1"/>
  <c r="C28" i="28"/>
  <c r="J28" i="28" s="1"/>
  <c r="C29" i="28"/>
  <c r="J29" i="28" s="1"/>
  <c r="C30" i="28"/>
  <c r="J30" i="28" s="1"/>
  <c r="C31" i="28"/>
  <c r="J31" i="28" s="1"/>
  <c r="B31" i="28"/>
  <c r="I31" i="28" s="1"/>
  <c r="B30" i="28"/>
  <c r="I30" i="28" s="1"/>
  <c r="B29" i="28"/>
  <c r="I29" i="28" s="1"/>
  <c r="B28" i="28"/>
  <c r="B27" i="28"/>
  <c r="I27" i="28" s="1"/>
  <c r="J26" i="28"/>
  <c r="B26" i="28"/>
  <c r="I26" i="28" s="1"/>
  <c r="B25" i="28"/>
  <c r="I25" i="28" s="1"/>
  <c r="B24" i="28"/>
  <c r="I24" i="28" s="1"/>
  <c r="B23" i="28"/>
  <c r="I23" i="28" s="1"/>
  <c r="B22" i="28"/>
  <c r="C21" i="28"/>
  <c r="J21" i="28" s="1"/>
  <c r="B21" i="28"/>
  <c r="I21" i="28" s="1"/>
  <c r="C20" i="28"/>
  <c r="J20" i="28" s="1"/>
  <c r="B20" i="28"/>
  <c r="I20" i="28" s="1"/>
  <c r="J19" i="28"/>
  <c r="J50" i="28"/>
  <c r="I50" i="28"/>
  <c r="J73" i="28"/>
  <c r="I73" i="28"/>
  <c r="J72" i="28"/>
  <c r="I72" i="28"/>
  <c r="J71" i="28"/>
  <c r="I71" i="28"/>
  <c r="J70" i="28"/>
  <c r="I70" i="28"/>
  <c r="J69" i="28"/>
  <c r="I69" i="28"/>
  <c r="J68" i="28"/>
  <c r="I68" i="28"/>
  <c r="J67" i="28"/>
  <c r="I67" i="28"/>
  <c r="I66" i="28"/>
  <c r="J66" i="28"/>
  <c r="I65" i="28"/>
  <c r="J65" i="28"/>
  <c r="I64" i="28"/>
  <c r="J64" i="28"/>
  <c r="J63" i="28"/>
  <c r="I63" i="28"/>
  <c r="J62" i="28"/>
  <c r="I62" i="28"/>
  <c r="J61" i="28"/>
  <c r="I61" i="28"/>
  <c r="J49" i="28"/>
  <c r="I49" i="28"/>
  <c r="J48" i="28"/>
  <c r="I48" i="28"/>
  <c r="J47" i="28"/>
  <c r="I47" i="28"/>
  <c r="J46" i="28"/>
  <c r="I46" i="28"/>
  <c r="J45" i="28"/>
  <c r="I45" i="28"/>
  <c r="J44" i="28"/>
  <c r="I44" i="28"/>
  <c r="J43" i="28"/>
  <c r="I43" i="28"/>
  <c r="J42" i="28"/>
  <c r="I42" i="28"/>
  <c r="J41" i="28"/>
  <c r="I41" i="28"/>
  <c r="J40" i="28"/>
  <c r="I40" i="28"/>
  <c r="J39" i="28"/>
  <c r="I39" i="28"/>
  <c r="J38" i="28"/>
  <c r="I38" i="28"/>
  <c r="K31" i="28"/>
  <c r="K30" i="28"/>
  <c r="K29" i="28"/>
  <c r="K28" i="28"/>
  <c r="I28" i="28"/>
  <c r="K27" i="28"/>
  <c r="K26" i="28"/>
  <c r="K25" i="28"/>
  <c r="K24" i="28"/>
  <c r="K23" i="28"/>
  <c r="K22" i="28"/>
  <c r="J22" i="28"/>
  <c r="I22" i="28"/>
  <c r="K21" i="28"/>
  <c r="K20" i="28"/>
  <c r="K19" i="28"/>
  <c r="I19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C79" i="27" l="1"/>
  <c r="B79" i="27"/>
  <c r="K63" i="27"/>
  <c r="J63" i="27"/>
  <c r="I63" i="27"/>
  <c r="I79" i="27"/>
  <c r="J79" i="27"/>
  <c r="J78" i="27"/>
  <c r="I78" i="27"/>
  <c r="J77" i="27"/>
  <c r="I77" i="27"/>
  <c r="J76" i="27"/>
  <c r="I76" i="27"/>
  <c r="J75" i="27"/>
  <c r="I75" i="27"/>
  <c r="J74" i="27"/>
  <c r="I74" i="27"/>
  <c r="J73" i="27"/>
  <c r="I73" i="27"/>
  <c r="J72" i="27"/>
  <c r="I72" i="27"/>
  <c r="J71" i="27"/>
  <c r="I71" i="27"/>
  <c r="J70" i="27"/>
  <c r="I70" i="27"/>
  <c r="J69" i="27"/>
  <c r="I69" i="27"/>
  <c r="J68" i="27"/>
  <c r="I68" i="27"/>
  <c r="J67" i="27"/>
  <c r="I67" i="27"/>
  <c r="J66" i="27"/>
  <c r="I66" i="27"/>
  <c r="J65" i="27"/>
  <c r="I65" i="27"/>
  <c r="J64" i="27"/>
  <c r="I64" i="27"/>
  <c r="K43" i="27"/>
  <c r="J43" i="27"/>
  <c r="I43" i="27"/>
  <c r="J59" i="27"/>
  <c r="I59" i="27"/>
  <c r="J58" i="27"/>
  <c r="I58" i="27"/>
  <c r="D58" i="27"/>
  <c r="J57" i="27"/>
  <c r="I57" i="27"/>
  <c r="D57" i="27"/>
  <c r="J56" i="27"/>
  <c r="I56" i="27"/>
  <c r="D56" i="27"/>
  <c r="J55" i="27"/>
  <c r="I55" i="27"/>
  <c r="D55" i="27"/>
  <c r="J54" i="27"/>
  <c r="I54" i="27"/>
  <c r="D54" i="27"/>
  <c r="J53" i="27"/>
  <c r="I53" i="27"/>
  <c r="D53" i="27"/>
  <c r="J52" i="27"/>
  <c r="I52" i="27"/>
  <c r="D52" i="27"/>
  <c r="J51" i="27"/>
  <c r="I51" i="27"/>
  <c r="D51" i="27"/>
  <c r="J50" i="27"/>
  <c r="I50" i="27"/>
  <c r="D50" i="27"/>
  <c r="J49" i="27"/>
  <c r="I49" i="27"/>
  <c r="D49" i="27"/>
  <c r="J48" i="27"/>
  <c r="I48" i="27"/>
  <c r="D48" i="27"/>
  <c r="J47" i="27"/>
  <c r="I47" i="27"/>
  <c r="D47" i="27"/>
  <c r="J46" i="27"/>
  <c r="I46" i="27"/>
  <c r="D46" i="27"/>
  <c r="J45" i="27"/>
  <c r="I45" i="27"/>
  <c r="D45" i="27"/>
  <c r="J44" i="27"/>
  <c r="I44" i="27"/>
  <c r="G44" i="27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D39" i="27" l="1"/>
  <c r="K39" i="27" s="1"/>
  <c r="C39" i="27"/>
  <c r="B39" i="27"/>
  <c r="J39" i="27"/>
  <c r="I39" i="27"/>
  <c r="K38" i="27"/>
  <c r="J38" i="27"/>
  <c r="I38" i="27"/>
  <c r="K37" i="27"/>
  <c r="J37" i="27"/>
  <c r="I37" i="27"/>
  <c r="K36" i="27"/>
  <c r="J36" i="27"/>
  <c r="I36" i="27"/>
  <c r="K35" i="27"/>
  <c r="J35" i="27"/>
  <c r="I35" i="27"/>
  <c r="K34" i="27"/>
  <c r="J34" i="27"/>
  <c r="I34" i="27"/>
  <c r="K33" i="27"/>
  <c r="J33" i="27"/>
  <c r="I33" i="27"/>
  <c r="K32" i="27"/>
  <c r="J32" i="27"/>
  <c r="I32" i="27"/>
  <c r="K31" i="27"/>
  <c r="J31" i="27"/>
  <c r="I31" i="27"/>
  <c r="K30" i="27"/>
  <c r="J30" i="27"/>
  <c r="I30" i="27"/>
  <c r="K29" i="27"/>
  <c r="J29" i="27"/>
  <c r="I29" i="27"/>
  <c r="K28" i="27"/>
  <c r="J28" i="27"/>
  <c r="I28" i="27"/>
  <c r="K27" i="27"/>
  <c r="J27" i="27"/>
  <c r="I27" i="27"/>
  <c r="K26" i="27"/>
  <c r="J26" i="27"/>
  <c r="I26" i="27"/>
  <c r="K25" i="27"/>
  <c r="J25" i="27"/>
  <c r="I25" i="27"/>
  <c r="K24" i="27"/>
  <c r="J24" i="27"/>
  <c r="I24" i="27"/>
  <c r="K19" i="27"/>
  <c r="J19" i="27"/>
  <c r="I19" i="27"/>
  <c r="J18" i="27"/>
  <c r="I18" i="27"/>
  <c r="D18" i="27"/>
  <c r="K18" i="27" s="1"/>
  <c r="J17" i="27"/>
  <c r="I17" i="27"/>
  <c r="D17" i="27"/>
  <c r="K17" i="27" s="1"/>
  <c r="J16" i="27"/>
  <c r="I16" i="27"/>
  <c r="D16" i="27"/>
  <c r="K16" i="27" s="1"/>
  <c r="J15" i="27"/>
  <c r="I15" i="27"/>
  <c r="D15" i="27"/>
  <c r="K15" i="27" s="1"/>
  <c r="J14" i="27"/>
  <c r="I14" i="27"/>
  <c r="D14" i="27"/>
  <c r="K14" i="27" s="1"/>
  <c r="J13" i="27"/>
  <c r="I13" i="27"/>
  <c r="D13" i="27"/>
  <c r="K13" i="27" s="1"/>
  <c r="J12" i="27"/>
  <c r="I12" i="27"/>
  <c r="D12" i="27"/>
  <c r="K12" i="27" s="1"/>
  <c r="J11" i="27"/>
  <c r="I11" i="27"/>
  <c r="D11" i="27"/>
  <c r="K11" i="27" s="1"/>
  <c r="J10" i="27"/>
  <c r="I10" i="27"/>
  <c r="D10" i="27"/>
  <c r="K10" i="27" s="1"/>
  <c r="J9" i="27"/>
  <c r="I9" i="27"/>
  <c r="D9" i="27"/>
  <c r="K9" i="27" s="1"/>
  <c r="J8" i="27"/>
  <c r="I8" i="27"/>
  <c r="D8" i="27"/>
  <c r="K8" i="27" s="1"/>
  <c r="J7" i="27"/>
  <c r="I7" i="27"/>
  <c r="D7" i="27"/>
  <c r="K7" i="27" s="1"/>
  <c r="J6" i="27"/>
  <c r="I6" i="27"/>
  <c r="D6" i="27"/>
  <c r="K6" i="27" s="1"/>
  <c r="J5" i="27"/>
  <c r="I5" i="27"/>
  <c r="D5" i="27"/>
  <c r="K5" i="27" s="1"/>
  <c r="K4" i="27"/>
  <c r="J4" i="27"/>
  <c r="I4" i="27"/>
  <c r="G4" i="27"/>
  <c r="G5" i="27" s="1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I41" i="26" l="1"/>
  <c r="I40" i="26"/>
  <c r="I15" i="26"/>
  <c r="I14" i="26"/>
  <c r="D56" i="26"/>
  <c r="I56" i="26" s="1"/>
  <c r="D55" i="26"/>
  <c r="I55" i="26" s="1"/>
  <c r="D54" i="26"/>
  <c r="I54" i="26" s="1"/>
  <c r="D53" i="26"/>
  <c r="I53" i="26" s="1"/>
  <c r="D52" i="26"/>
  <c r="I52" i="26" s="1"/>
  <c r="D51" i="26"/>
  <c r="I51" i="26" s="1"/>
  <c r="D49" i="26"/>
  <c r="I49" i="26" s="1"/>
  <c r="D48" i="26"/>
  <c r="I48" i="26" s="1"/>
  <c r="D47" i="26"/>
  <c r="I47" i="26" s="1"/>
  <c r="D46" i="26"/>
  <c r="I46" i="26" s="1"/>
  <c r="D45" i="26"/>
  <c r="I45" i="26" s="1"/>
  <c r="D44" i="26"/>
  <c r="I44" i="26" s="1"/>
  <c r="I39" i="26"/>
  <c r="I38" i="26"/>
  <c r="I37" i="26"/>
  <c r="I36" i="26"/>
  <c r="I35" i="26"/>
  <c r="I34" i="26"/>
  <c r="I33" i="26"/>
  <c r="I32" i="26"/>
  <c r="I31" i="26"/>
  <c r="I30" i="26"/>
  <c r="I29" i="26"/>
  <c r="I27" i="26"/>
  <c r="I26" i="26"/>
  <c r="I25" i="26"/>
  <c r="I24" i="26"/>
  <c r="I23" i="26"/>
  <c r="I22" i="26"/>
  <c r="I21" i="26"/>
  <c r="I20" i="26"/>
  <c r="I19" i="26"/>
  <c r="H19" i="26"/>
  <c r="G19" i="26"/>
  <c r="I18" i="26"/>
  <c r="I17" i="26"/>
  <c r="I13" i="26"/>
  <c r="I12" i="26"/>
  <c r="I11" i="26"/>
  <c r="H11" i="26"/>
  <c r="I10" i="26"/>
  <c r="I9" i="26"/>
  <c r="I8" i="26"/>
  <c r="I7" i="26"/>
  <c r="I6" i="26"/>
  <c r="I5" i="26"/>
  <c r="I4" i="26"/>
  <c r="I3" i="26"/>
  <c r="H124" i="25"/>
  <c r="G124" i="25"/>
  <c r="H123" i="25"/>
  <c r="G123" i="25"/>
  <c r="H122" i="25"/>
  <c r="G122" i="25"/>
  <c r="H121" i="25"/>
  <c r="G121" i="25"/>
  <c r="H120" i="25"/>
  <c r="G120" i="25"/>
  <c r="H119" i="25"/>
  <c r="G119" i="25"/>
  <c r="H118" i="25"/>
  <c r="G118" i="25"/>
  <c r="H117" i="25"/>
  <c r="G117" i="25"/>
  <c r="H48" i="25"/>
  <c r="D124" i="25"/>
  <c r="I124" i="25" s="1"/>
  <c r="D123" i="25"/>
  <c r="I123" i="25" s="1"/>
  <c r="D122" i="25"/>
  <c r="I122" i="25" s="1"/>
  <c r="D121" i="25"/>
  <c r="I121" i="25" s="1"/>
  <c r="D120" i="25"/>
  <c r="I120" i="25" s="1"/>
  <c r="D119" i="25"/>
  <c r="I119" i="25" s="1"/>
  <c r="D118" i="25"/>
  <c r="I118" i="25" s="1"/>
  <c r="D117" i="25"/>
  <c r="I117" i="25" s="1"/>
  <c r="D116" i="25"/>
  <c r="I116" i="25" s="1"/>
  <c r="D115" i="25"/>
  <c r="I115" i="25" s="1"/>
  <c r="D114" i="25"/>
  <c r="I114" i="25" s="1"/>
  <c r="D112" i="25"/>
  <c r="I112" i="25" s="1"/>
  <c r="D111" i="25"/>
  <c r="I111" i="25" s="1"/>
  <c r="D110" i="25"/>
  <c r="I110" i="25" s="1"/>
  <c r="D109" i="25"/>
  <c r="I109" i="25" s="1"/>
  <c r="D108" i="25"/>
  <c r="I108" i="25" s="1"/>
  <c r="D107" i="25"/>
  <c r="I107" i="25" s="1"/>
  <c r="D106" i="25"/>
  <c r="I106" i="25" s="1"/>
  <c r="D105" i="25"/>
  <c r="I105" i="25" s="1"/>
  <c r="D104" i="25"/>
  <c r="I104" i="25" s="1"/>
  <c r="D103" i="25"/>
  <c r="I103" i="25" s="1"/>
  <c r="D102" i="25"/>
  <c r="I102" i="25" s="1"/>
  <c r="I99" i="25"/>
  <c r="H99" i="25"/>
  <c r="G99" i="25"/>
  <c r="I98" i="25"/>
  <c r="H98" i="25"/>
  <c r="G98" i="25"/>
  <c r="I97" i="25"/>
  <c r="H97" i="25"/>
  <c r="G97" i="25"/>
  <c r="I96" i="25"/>
  <c r="H96" i="25"/>
  <c r="G96" i="25"/>
  <c r="I95" i="25"/>
  <c r="H95" i="25"/>
  <c r="G95" i="25"/>
  <c r="I94" i="25"/>
  <c r="H94" i="25"/>
  <c r="G94" i="25"/>
  <c r="I93" i="25"/>
  <c r="H93" i="25"/>
  <c r="G93" i="25"/>
  <c r="I92" i="25"/>
  <c r="H92" i="25"/>
  <c r="G92" i="25"/>
  <c r="I91" i="25"/>
  <c r="I90" i="25"/>
  <c r="I89" i="25"/>
  <c r="I87" i="25"/>
  <c r="I86" i="25"/>
  <c r="I85" i="25"/>
  <c r="I84" i="25"/>
  <c r="I83" i="25"/>
  <c r="I82" i="25"/>
  <c r="I81" i="25"/>
  <c r="I80" i="25"/>
  <c r="I79" i="25"/>
  <c r="I78" i="25"/>
  <c r="I77" i="25"/>
  <c r="I75" i="25"/>
  <c r="I74" i="25"/>
  <c r="I73" i="25"/>
  <c r="I72" i="25"/>
  <c r="I71" i="25"/>
  <c r="I70" i="25"/>
  <c r="I69" i="25"/>
  <c r="I68" i="25"/>
  <c r="I67" i="25"/>
  <c r="I66" i="25"/>
  <c r="I65" i="25"/>
  <c r="D62" i="25"/>
  <c r="I62" i="25" s="1"/>
  <c r="D61" i="25"/>
  <c r="I61" i="25" s="1"/>
  <c r="D60" i="25"/>
  <c r="I60" i="25" s="1"/>
  <c r="D59" i="25"/>
  <c r="I59" i="25" s="1"/>
  <c r="D58" i="25"/>
  <c r="I58" i="25" s="1"/>
  <c r="D57" i="25"/>
  <c r="I57" i="25" s="1"/>
  <c r="D56" i="25"/>
  <c r="I56" i="25" s="1"/>
  <c r="D55" i="25"/>
  <c r="I55" i="25" s="1"/>
  <c r="D54" i="25"/>
  <c r="I54" i="25" s="1"/>
  <c r="D53" i="25"/>
  <c r="I53" i="25" s="1"/>
  <c r="D52" i="25"/>
  <c r="I52" i="25" s="1"/>
  <c r="D50" i="25"/>
  <c r="I50" i="25" s="1"/>
  <c r="D49" i="25"/>
  <c r="I49" i="25" s="1"/>
  <c r="D48" i="25"/>
  <c r="I48" i="25" s="1"/>
  <c r="D47" i="25"/>
  <c r="I47" i="25" s="1"/>
  <c r="D46" i="25"/>
  <c r="I46" i="25" s="1"/>
  <c r="D45" i="25"/>
  <c r="I45" i="25" s="1"/>
  <c r="D44" i="25"/>
  <c r="I44" i="25" s="1"/>
  <c r="D43" i="25"/>
  <c r="I43" i="25" s="1"/>
  <c r="D42" i="25"/>
  <c r="I42" i="25" s="1"/>
  <c r="D41" i="25"/>
  <c r="I41" i="25" s="1"/>
  <c r="D40" i="25"/>
  <c r="I40" i="25" s="1"/>
  <c r="I37" i="25"/>
  <c r="I36" i="25"/>
  <c r="I35" i="25"/>
  <c r="I34" i="25"/>
  <c r="I33" i="25"/>
  <c r="I32" i="25"/>
  <c r="I31" i="25"/>
  <c r="I30" i="25"/>
  <c r="I29" i="25"/>
  <c r="I28" i="25"/>
  <c r="I27" i="25"/>
  <c r="I25" i="25"/>
  <c r="I24" i="25"/>
  <c r="I23" i="25"/>
  <c r="I22" i="25"/>
  <c r="I21" i="25"/>
  <c r="I20" i="25"/>
  <c r="I19" i="25"/>
  <c r="I18" i="25"/>
  <c r="I17" i="25"/>
  <c r="H17" i="25"/>
  <c r="G17" i="25"/>
  <c r="I16" i="25"/>
  <c r="I15" i="25"/>
  <c r="I13" i="25"/>
  <c r="I12" i="25"/>
  <c r="I11" i="25"/>
  <c r="H11" i="25"/>
  <c r="I10" i="25"/>
  <c r="I9" i="25"/>
  <c r="I8" i="25"/>
  <c r="I7" i="25"/>
  <c r="I6" i="25"/>
  <c r="I5" i="25"/>
  <c r="I4" i="25"/>
  <c r="I3" i="25"/>
  <c r="I94" i="24" l="1"/>
  <c r="M69" i="24"/>
  <c r="M68" i="24"/>
  <c r="I68" i="24"/>
  <c r="D48" i="24" l="1"/>
  <c r="I48" i="24" s="1"/>
  <c r="D47" i="24"/>
  <c r="I47" i="24" s="1"/>
  <c r="D54" i="24"/>
  <c r="I54" i="24" s="1"/>
  <c r="D53" i="24"/>
  <c r="I53" i="24" s="1"/>
  <c r="I69" i="24"/>
  <c r="I95" i="24"/>
  <c r="I41" i="24"/>
  <c r="I40" i="24"/>
  <c r="I15" i="24"/>
  <c r="I14" i="24"/>
  <c r="D110" i="24" l="1"/>
  <c r="I110" i="24" s="1"/>
  <c r="H109" i="24"/>
  <c r="G109" i="24"/>
  <c r="D109" i="24"/>
  <c r="I109" i="24" s="1"/>
  <c r="D108" i="24"/>
  <c r="I108" i="24" s="1"/>
  <c r="H107" i="24"/>
  <c r="G107" i="24"/>
  <c r="D107" i="24"/>
  <c r="I107" i="24" s="1"/>
  <c r="H106" i="24"/>
  <c r="G106" i="24"/>
  <c r="D106" i="24"/>
  <c r="I106" i="24" s="1"/>
  <c r="D102" i="24"/>
  <c r="I102" i="24" s="1"/>
  <c r="H101" i="24"/>
  <c r="G101" i="24"/>
  <c r="D101" i="24"/>
  <c r="I101" i="24" s="1"/>
  <c r="M100" i="24"/>
  <c r="D100" i="24"/>
  <c r="I100" i="24" s="1"/>
  <c r="H99" i="24"/>
  <c r="G99" i="24"/>
  <c r="D99" i="24"/>
  <c r="I99" i="24" s="1"/>
  <c r="H98" i="24"/>
  <c r="G98" i="24"/>
  <c r="D98" i="24"/>
  <c r="I98" i="24" s="1"/>
  <c r="I93" i="24"/>
  <c r="H93" i="24"/>
  <c r="G93" i="24"/>
  <c r="I92" i="24"/>
  <c r="H92" i="24"/>
  <c r="G92" i="24"/>
  <c r="I91" i="24"/>
  <c r="H91" i="24"/>
  <c r="G91" i="24"/>
  <c r="I90" i="24"/>
  <c r="H90" i="24"/>
  <c r="G90" i="24"/>
  <c r="M90" i="24" s="1"/>
  <c r="I89" i="24"/>
  <c r="H89" i="24"/>
  <c r="G89" i="24"/>
  <c r="I88" i="24"/>
  <c r="H88" i="24"/>
  <c r="G88" i="24"/>
  <c r="I87" i="24"/>
  <c r="H87" i="24"/>
  <c r="G87" i="24"/>
  <c r="I86" i="24"/>
  <c r="H86" i="24"/>
  <c r="G86" i="24"/>
  <c r="I85" i="24"/>
  <c r="H85" i="24"/>
  <c r="G85" i="24"/>
  <c r="I84" i="24"/>
  <c r="H84" i="24"/>
  <c r="G84" i="24"/>
  <c r="I83" i="24"/>
  <c r="H83" i="24"/>
  <c r="G83" i="24"/>
  <c r="I81" i="24"/>
  <c r="H81" i="24"/>
  <c r="G81" i="24"/>
  <c r="I80" i="24"/>
  <c r="H80" i="24"/>
  <c r="G80" i="24"/>
  <c r="I79" i="24"/>
  <c r="H79" i="24"/>
  <c r="G79" i="24"/>
  <c r="I78" i="24"/>
  <c r="H78" i="24"/>
  <c r="G78" i="24"/>
  <c r="M78" i="24" s="1"/>
  <c r="I77" i="24"/>
  <c r="H77" i="24"/>
  <c r="G77" i="24"/>
  <c r="I76" i="24"/>
  <c r="H76" i="24"/>
  <c r="G76" i="24"/>
  <c r="I75" i="24"/>
  <c r="H75" i="24"/>
  <c r="G75" i="24"/>
  <c r="I74" i="24"/>
  <c r="H74" i="24"/>
  <c r="G74" i="24"/>
  <c r="I73" i="24"/>
  <c r="H73" i="24"/>
  <c r="G73" i="24"/>
  <c r="I72" i="24"/>
  <c r="H72" i="24"/>
  <c r="G72" i="24"/>
  <c r="I71" i="24"/>
  <c r="H71" i="24"/>
  <c r="G71" i="24"/>
  <c r="I67" i="24"/>
  <c r="H67" i="24"/>
  <c r="G67" i="24"/>
  <c r="I66" i="24"/>
  <c r="H66" i="24"/>
  <c r="G66" i="24"/>
  <c r="M66" i="24" s="1"/>
  <c r="I65" i="24"/>
  <c r="H65" i="24"/>
  <c r="G65" i="24"/>
  <c r="I64" i="24"/>
  <c r="H64" i="24"/>
  <c r="G64" i="24"/>
  <c r="I63" i="24"/>
  <c r="H63" i="24"/>
  <c r="G63" i="24"/>
  <c r="I62" i="24"/>
  <c r="H62" i="24"/>
  <c r="G62" i="24"/>
  <c r="I61" i="24"/>
  <c r="H61" i="24"/>
  <c r="G61" i="24"/>
  <c r="I60" i="24"/>
  <c r="H60" i="24"/>
  <c r="G60" i="24"/>
  <c r="I59" i="24"/>
  <c r="H59" i="24"/>
  <c r="G59" i="24"/>
  <c r="I58" i="24"/>
  <c r="H58" i="24"/>
  <c r="G58" i="24"/>
  <c r="I57" i="24"/>
  <c r="H57" i="24"/>
  <c r="G57" i="24"/>
  <c r="M56" i="24"/>
  <c r="M55" i="24"/>
  <c r="H52" i="24"/>
  <c r="G52" i="24"/>
  <c r="D52" i="24"/>
  <c r="I52" i="24" s="1"/>
  <c r="H51" i="24"/>
  <c r="G51" i="24"/>
  <c r="D51" i="24"/>
  <c r="I51" i="24" s="1"/>
  <c r="H50" i="24"/>
  <c r="G50" i="24"/>
  <c r="D50" i="24"/>
  <c r="I50" i="24" s="1"/>
  <c r="M49" i="24"/>
  <c r="H46" i="24"/>
  <c r="G46" i="24"/>
  <c r="D46" i="24"/>
  <c r="I46" i="24" s="1"/>
  <c r="H45" i="24"/>
  <c r="G45" i="24"/>
  <c r="D45" i="24"/>
  <c r="I45" i="24" s="1"/>
  <c r="H44" i="24"/>
  <c r="G44" i="24"/>
  <c r="D44" i="24"/>
  <c r="I44" i="24" s="1"/>
  <c r="M43" i="24"/>
  <c r="M42" i="24"/>
  <c r="I39" i="24"/>
  <c r="H39" i="24"/>
  <c r="G39" i="24"/>
  <c r="M39" i="24" s="1"/>
  <c r="I38" i="24"/>
  <c r="H38" i="24"/>
  <c r="G38" i="24"/>
  <c r="I37" i="24"/>
  <c r="H37" i="24"/>
  <c r="G37" i="24"/>
  <c r="I36" i="24"/>
  <c r="H36" i="24"/>
  <c r="G36" i="24"/>
  <c r="I35" i="24"/>
  <c r="H35" i="24"/>
  <c r="G35" i="24"/>
  <c r="I34" i="24"/>
  <c r="H34" i="24"/>
  <c r="G34" i="24"/>
  <c r="I33" i="24"/>
  <c r="H33" i="24"/>
  <c r="G33" i="24"/>
  <c r="I32" i="24"/>
  <c r="H32" i="24"/>
  <c r="G32" i="24"/>
  <c r="I31" i="24"/>
  <c r="H31" i="24"/>
  <c r="G31" i="24"/>
  <c r="I30" i="24"/>
  <c r="H30" i="24"/>
  <c r="G30" i="24"/>
  <c r="I29" i="24"/>
  <c r="H29" i="24"/>
  <c r="G29" i="24"/>
  <c r="M28" i="24"/>
  <c r="I27" i="24"/>
  <c r="H27" i="24"/>
  <c r="G27" i="24"/>
  <c r="I26" i="24"/>
  <c r="H26" i="24"/>
  <c r="G26" i="24"/>
  <c r="I25" i="24"/>
  <c r="H25" i="24"/>
  <c r="G25" i="24"/>
  <c r="I24" i="24"/>
  <c r="H24" i="24"/>
  <c r="G24" i="24"/>
  <c r="I23" i="24"/>
  <c r="H23" i="24"/>
  <c r="G23" i="24"/>
  <c r="I22" i="24"/>
  <c r="H22" i="24"/>
  <c r="G22" i="24"/>
  <c r="I21" i="24"/>
  <c r="H21" i="24"/>
  <c r="G21" i="24"/>
  <c r="I20" i="24"/>
  <c r="H20" i="24"/>
  <c r="G20" i="24"/>
  <c r="I19" i="24"/>
  <c r="H19" i="24"/>
  <c r="G19" i="24"/>
  <c r="I18" i="24"/>
  <c r="H18" i="24"/>
  <c r="G18" i="24"/>
  <c r="I17" i="24"/>
  <c r="H17" i="24"/>
  <c r="G17" i="24"/>
  <c r="M16" i="24"/>
  <c r="I13" i="24"/>
  <c r="H13" i="24"/>
  <c r="G13" i="24"/>
  <c r="I12" i="24"/>
  <c r="H12" i="24"/>
  <c r="G12" i="24"/>
  <c r="I11" i="24"/>
  <c r="H11" i="24"/>
  <c r="G11" i="24"/>
  <c r="I10" i="24"/>
  <c r="H10" i="24"/>
  <c r="G10" i="24"/>
  <c r="I9" i="24"/>
  <c r="H9" i="24"/>
  <c r="G9" i="24"/>
  <c r="M9" i="24" s="1"/>
  <c r="I8" i="24"/>
  <c r="H8" i="24"/>
  <c r="G8" i="24"/>
  <c r="I7" i="24"/>
  <c r="H7" i="24"/>
  <c r="G7" i="24"/>
  <c r="I6" i="24"/>
  <c r="H6" i="24"/>
  <c r="G6" i="24"/>
  <c r="I5" i="24"/>
  <c r="H5" i="24"/>
  <c r="G5" i="24"/>
  <c r="I4" i="24"/>
  <c r="H4" i="24"/>
  <c r="G4" i="24"/>
  <c r="I3" i="24"/>
  <c r="H3" i="24"/>
  <c r="G3" i="24"/>
  <c r="K61" i="23"/>
  <c r="J61" i="23"/>
  <c r="I61" i="23"/>
  <c r="G61" i="23"/>
  <c r="K60" i="23"/>
  <c r="J60" i="23"/>
  <c r="I60" i="23"/>
  <c r="G60" i="23"/>
  <c r="K59" i="23"/>
  <c r="J59" i="23"/>
  <c r="I59" i="23"/>
  <c r="K36" i="23"/>
  <c r="J36" i="23"/>
  <c r="I36" i="23"/>
  <c r="K57" i="23"/>
  <c r="J57" i="23"/>
  <c r="I57" i="23"/>
  <c r="K56" i="23"/>
  <c r="J56" i="23"/>
  <c r="I56" i="23"/>
  <c r="K55" i="23"/>
  <c r="J55" i="23"/>
  <c r="I55" i="23"/>
  <c r="K54" i="23"/>
  <c r="J54" i="23"/>
  <c r="I54" i="23"/>
  <c r="G37" i="23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7" i="23" s="1"/>
  <c r="I37" i="23"/>
  <c r="J37" i="23"/>
  <c r="K37" i="23"/>
  <c r="K53" i="23"/>
  <c r="J53" i="23"/>
  <c r="I53" i="23"/>
  <c r="K52" i="23"/>
  <c r="J52" i="23"/>
  <c r="I52" i="23"/>
  <c r="K51" i="23"/>
  <c r="J51" i="23"/>
  <c r="I51" i="23"/>
  <c r="K50" i="23"/>
  <c r="J50" i="23"/>
  <c r="I50" i="23"/>
  <c r="K49" i="23"/>
  <c r="J49" i="23"/>
  <c r="I49" i="23"/>
  <c r="K48" i="23"/>
  <c r="J48" i="23"/>
  <c r="I48" i="23"/>
  <c r="K47" i="23"/>
  <c r="J47" i="23"/>
  <c r="I47" i="23"/>
  <c r="K46" i="23"/>
  <c r="J46" i="23"/>
  <c r="I46" i="23"/>
  <c r="K45" i="23"/>
  <c r="J45" i="23"/>
  <c r="I45" i="23"/>
  <c r="K44" i="23"/>
  <c r="J44" i="23"/>
  <c r="I44" i="23"/>
  <c r="K43" i="23"/>
  <c r="J43" i="23"/>
  <c r="I43" i="23"/>
  <c r="K42" i="23"/>
  <c r="J42" i="23"/>
  <c r="I42" i="23"/>
  <c r="K41" i="23"/>
  <c r="J41" i="23"/>
  <c r="I41" i="23"/>
  <c r="K40" i="23"/>
  <c r="J40" i="23"/>
  <c r="I40" i="23"/>
  <c r="K39" i="23"/>
  <c r="J39" i="23"/>
  <c r="I39" i="23"/>
  <c r="K38" i="23"/>
  <c r="J38" i="23"/>
  <c r="I38" i="23"/>
  <c r="K35" i="23"/>
  <c r="J35" i="23"/>
  <c r="I35" i="23"/>
  <c r="K30" i="23"/>
  <c r="J30" i="23"/>
  <c r="I30" i="23"/>
  <c r="G30" i="23"/>
  <c r="K29" i="23"/>
  <c r="J29" i="23"/>
  <c r="I29" i="23"/>
  <c r="G29" i="23"/>
  <c r="K28" i="23"/>
  <c r="J28" i="23"/>
  <c r="I28" i="23"/>
  <c r="K4" i="23"/>
  <c r="J4" i="23"/>
  <c r="I4" i="23"/>
  <c r="K25" i="23"/>
  <c r="J25" i="23"/>
  <c r="I25" i="23"/>
  <c r="G5" i="23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6" i="23" s="1"/>
  <c r="K26" i="23"/>
  <c r="J26" i="23"/>
  <c r="I26" i="23"/>
  <c r="K24" i="23"/>
  <c r="J24" i="23"/>
  <c r="I24" i="23"/>
  <c r="K23" i="23"/>
  <c r="J23" i="23"/>
  <c r="I23" i="23"/>
  <c r="K22" i="23"/>
  <c r="J22" i="23"/>
  <c r="I22" i="23"/>
  <c r="K21" i="23"/>
  <c r="J21" i="23"/>
  <c r="I21" i="23"/>
  <c r="K20" i="23"/>
  <c r="J20" i="23"/>
  <c r="I20" i="23"/>
  <c r="K19" i="23"/>
  <c r="J19" i="23"/>
  <c r="I19" i="23"/>
  <c r="K18" i="23"/>
  <c r="J18" i="23"/>
  <c r="I18" i="23"/>
  <c r="K17" i="23"/>
  <c r="J17" i="23"/>
  <c r="I17" i="23"/>
  <c r="K16" i="23"/>
  <c r="J16" i="23"/>
  <c r="I16" i="23"/>
  <c r="K15" i="23"/>
  <c r="J15" i="23"/>
  <c r="I15" i="23"/>
  <c r="K14" i="23"/>
  <c r="J14" i="23"/>
  <c r="I14" i="23"/>
  <c r="K13" i="23"/>
  <c r="J13" i="23"/>
  <c r="I13" i="23"/>
  <c r="K12" i="23"/>
  <c r="J12" i="23"/>
  <c r="I12" i="23"/>
  <c r="K11" i="23"/>
  <c r="J11" i="23"/>
  <c r="I11" i="23"/>
  <c r="K10" i="23"/>
  <c r="J10" i="23"/>
  <c r="I10" i="23"/>
  <c r="K9" i="23"/>
  <c r="J9" i="23"/>
  <c r="I9" i="23"/>
  <c r="K8" i="23"/>
  <c r="J8" i="23"/>
  <c r="I8" i="23"/>
  <c r="K7" i="23"/>
  <c r="J7" i="23"/>
  <c r="I7" i="23"/>
  <c r="K6" i="23"/>
  <c r="J6" i="23"/>
  <c r="I6" i="23"/>
  <c r="K5" i="23"/>
  <c r="J5" i="23"/>
  <c r="I5" i="23"/>
  <c r="D92" i="20"/>
  <c r="D91" i="20"/>
  <c r="D90" i="20"/>
  <c r="D89" i="20"/>
  <c r="K89" i="20" s="1"/>
  <c r="D88" i="20"/>
  <c r="D87" i="20"/>
  <c r="K87" i="20" s="1"/>
  <c r="D86" i="20"/>
  <c r="K86" i="20" s="1"/>
  <c r="D85" i="20"/>
  <c r="D84" i="20"/>
  <c r="D83" i="20"/>
  <c r="K83" i="20" s="1"/>
  <c r="D82" i="20"/>
  <c r="D81" i="20"/>
  <c r="K81" i="20" s="1"/>
  <c r="D80" i="20"/>
  <c r="K80" i="20" s="1"/>
  <c r="D79" i="20"/>
  <c r="K79" i="20" s="1"/>
  <c r="D78" i="20"/>
  <c r="K95" i="20"/>
  <c r="C95" i="20"/>
  <c r="J95" i="20" s="1"/>
  <c r="B95" i="20"/>
  <c r="I95" i="20" s="1"/>
  <c r="K94" i="20"/>
  <c r="J94" i="20"/>
  <c r="I94" i="20"/>
  <c r="K93" i="20"/>
  <c r="J93" i="20"/>
  <c r="I93" i="20"/>
  <c r="K92" i="20"/>
  <c r="C92" i="20"/>
  <c r="J92" i="20" s="1"/>
  <c r="B92" i="20"/>
  <c r="I92" i="20" s="1"/>
  <c r="J91" i="20"/>
  <c r="K91" i="20"/>
  <c r="C91" i="20"/>
  <c r="B91" i="20"/>
  <c r="I91" i="20" s="1"/>
  <c r="K90" i="20"/>
  <c r="C90" i="20"/>
  <c r="J90" i="20" s="1"/>
  <c r="B90" i="20"/>
  <c r="I90" i="20" s="1"/>
  <c r="I89" i="20"/>
  <c r="C89" i="20"/>
  <c r="J89" i="20" s="1"/>
  <c r="B89" i="20"/>
  <c r="K88" i="20"/>
  <c r="C88" i="20"/>
  <c r="J88" i="20" s="1"/>
  <c r="B88" i="20"/>
  <c r="I88" i="20" s="1"/>
  <c r="C87" i="20"/>
  <c r="J87" i="20" s="1"/>
  <c r="B87" i="20"/>
  <c r="I87" i="20" s="1"/>
  <c r="C86" i="20"/>
  <c r="J86" i="20" s="1"/>
  <c r="B86" i="20"/>
  <c r="I86" i="20" s="1"/>
  <c r="K85" i="20"/>
  <c r="C85" i="20"/>
  <c r="J85" i="20" s="1"/>
  <c r="B85" i="20"/>
  <c r="I85" i="20" s="1"/>
  <c r="K84" i="20"/>
  <c r="J84" i="20"/>
  <c r="C84" i="20"/>
  <c r="B84" i="20"/>
  <c r="I84" i="20" s="1"/>
  <c r="C83" i="20"/>
  <c r="J83" i="20" s="1"/>
  <c r="B83" i="20"/>
  <c r="I83" i="20" s="1"/>
  <c r="K82" i="20"/>
  <c r="C82" i="20"/>
  <c r="J82" i="20" s="1"/>
  <c r="B82" i="20"/>
  <c r="I82" i="20" s="1"/>
  <c r="C81" i="20"/>
  <c r="J81" i="20" s="1"/>
  <c r="B81" i="20"/>
  <c r="I81" i="20" s="1"/>
  <c r="C80" i="20"/>
  <c r="J80" i="20" s="1"/>
  <c r="B80" i="20"/>
  <c r="I80" i="20" s="1"/>
  <c r="J79" i="20"/>
  <c r="C79" i="20"/>
  <c r="B79" i="20"/>
  <c r="I79" i="20" s="1"/>
  <c r="I78" i="20"/>
  <c r="K78" i="20"/>
  <c r="C78" i="20"/>
  <c r="J78" i="20" s="1"/>
  <c r="B78" i="20"/>
  <c r="K77" i="20"/>
  <c r="J77" i="20"/>
  <c r="I77" i="20"/>
  <c r="K76" i="20"/>
  <c r="J76" i="20"/>
  <c r="I76" i="20"/>
  <c r="K75" i="20"/>
  <c r="J75" i="20"/>
  <c r="I75" i="20"/>
  <c r="K73" i="20"/>
  <c r="J73" i="20"/>
  <c r="I73" i="20"/>
  <c r="K72" i="20"/>
  <c r="J72" i="20"/>
  <c r="I72" i="20"/>
  <c r="K71" i="20"/>
  <c r="J71" i="20"/>
  <c r="I71" i="20"/>
  <c r="K70" i="20"/>
  <c r="J70" i="20"/>
  <c r="I70" i="20"/>
  <c r="K69" i="20"/>
  <c r="J69" i="20"/>
  <c r="I69" i="20"/>
  <c r="K68" i="20"/>
  <c r="J68" i="20"/>
  <c r="I68" i="20"/>
  <c r="K67" i="20"/>
  <c r="J67" i="20"/>
  <c r="I67" i="20"/>
  <c r="K66" i="20"/>
  <c r="J66" i="20"/>
  <c r="I66" i="20"/>
  <c r="K65" i="20"/>
  <c r="J65" i="20"/>
  <c r="I65" i="20"/>
  <c r="K64" i="20"/>
  <c r="J64" i="20"/>
  <c r="I64" i="20"/>
  <c r="K63" i="20"/>
  <c r="J63" i="20"/>
  <c r="I63" i="20"/>
  <c r="K62" i="20"/>
  <c r="J62" i="20"/>
  <c r="I62" i="20"/>
  <c r="K61" i="20"/>
  <c r="J61" i="20"/>
  <c r="I61" i="20"/>
  <c r="K60" i="20"/>
  <c r="J60" i="20"/>
  <c r="I60" i="20"/>
  <c r="K59" i="20"/>
  <c r="J59" i="20"/>
  <c r="I59" i="20"/>
  <c r="K58" i="20"/>
  <c r="J58" i="20"/>
  <c r="I58" i="20"/>
  <c r="K57" i="20"/>
  <c r="J57" i="20"/>
  <c r="I57" i="20"/>
  <c r="K56" i="20"/>
  <c r="J56" i="20"/>
  <c r="I56" i="20"/>
  <c r="K55" i="20"/>
  <c r="J55" i="20"/>
  <c r="I55" i="20"/>
  <c r="K54" i="20"/>
  <c r="J54" i="20"/>
  <c r="I54" i="20"/>
  <c r="K53" i="20"/>
  <c r="J53" i="20"/>
  <c r="I53" i="20"/>
  <c r="G53" i="20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K52" i="20"/>
  <c r="J52" i="20"/>
  <c r="I52" i="20"/>
  <c r="C44" i="20"/>
  <c r="B44" i="20"/>
  <c r="C43" i="20"/>
  <c r="J43" i="20" s="1"/>
  <c r="B43" i="20"/>
  <c r="C42" i="20"/>
  <c r="J42" i="20" s="1"/>
  <c r="B42" i="20"/>
  <c r="I42" i="20" s="1"/>
  <c r="C41" i="20"/>
  <c r="J41" i="20" s="1"/>
  <c r="B41" i="20"/>
  <c r="C40" i="20"/>
  <c r="J40" i="20" s="1"/>
  <c r="B40" i="20"/>
  <c r="C39" i="20"/>
  <c r="B39" i="20"/>
  <c r="C38" i="20"/>
  <c r="B38" i="20"/>
  <c r="C37" i="20"/>
  <c r="J37" i="20" s="1"/>
  <c r="B37" i="20"/>
  <c r="I37" i="20" s="1"/>
  <c r="C36" i="20"/>
  <c r="J36" i="20" s="1"/>
  <c r="B36" i="20"/>
  <c r="I36" i="20" s="1"/>
  <c r="C35" i="20"/>
  <c r="J35" i="20" s="1"/>
  <c r="B35" i="20"/>
  <c r="I35" i="20" s="1"/>
  <c r="C34" i="20"/>
  <c r="J34" i="20" s="1"/>
  <c r="B34" i="20"/>
  <c r="I34" i="20" s="1"/>
  <c r="C33" i="20"/>
  <c r="B33" i="20"/>
  <c r="I33" i="20" s="1"/>
  <c r="C32" i="20"/>
  <c r="B32" i="20"/>
  <c r="C31" i="20"/>
  <c r="J31" i="20" s="1"/>
  <c r="B31" i="20"/>
  <c r="I31" i="20" s="1"/>
  <c r="C30" i="20"/>
  <c r="J30" i="20" s="1"/>
  <c r="B30" i="20"/>
  <c r="I30" i="20" s="1"/>
  <c r="C47" i="20"/>
  <c r="B47" i="20"/>
  <c r="I47" i="20" s="1"/>
  <c r="K47" i="20"/>
  <c r="K46" i="20"/>
  <c r="J46" i="20"/>
  <c r="I46" i="20"/>
  <c r="K45" i="20"/>
  <c r="J45" i="20"/>
  <c r="I45" i="20"/>
  <c r="D30" i="20"/>
  <c r="D31" i="20"/>
  <c r="D32" i="20"/>
  <c r="D33" i="20"/>
  <c r="K41" i="20" s="1"/>
  <c r="D34" i="20"/>
  <c r="K40" i="20" s="1"/>
  <c r="D35" i="20"/>
  <c r="D36" i="20"/>
  <c r="D37" i="20"/>
  <c r="K37" i="20" s="1"/>
  <c r="D38" i="20"/>
  <c r="D39" i="20"/>
  <c r="D40" i="20"/>
  <c r="D41" i="20"/>
  <c r="D42" i="20"/>
  <c r="D43" i="20"/>
  <c r="D44" i="20"/>
  <c r="K30" i="20" s="1"/>
  <c r="K29" i="20"/>
  <c r="J29" i="20"/>
  <c r="I29" i="20"/>
  <c r="K28" i="20"/>
  <c r="J28" i="20"/>
  <c r="I28" i="20"/>
  <c r="K27" i="20"/>
  <c r="J27" i="20"/>
  <c r="I27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17" i="20"/>
  <c r="J17" i="20"/>
  <c r="I17" i="20"/>
  <c r="K16" i="20"/>
  <c r="J16" i="20"/>
  <c r="I16" i="20"/>
  <c r="K15" i="20"/>
  <c r="J15" i="20"/>
  <c r="I15" i="20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G5" i="20"/>
  <c r="G6" i="20" s="1"/>
  <c r="G7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K4" i="20"/>
  <c r="J4" i="20"/>
  <c r="I4" i="20"/>
  <c r="M18" i="24" l="1"/>
  <c r="M3" i="24"/>
  <c r="M64" i="24"/>
  <c r="M88" i="24"/>
  <c r="M11" i="24"/>
  <c r="M44" i="24"/>
  <c r="M12" i="24"/>
  <c r="M67" i="24"/>
  <c r="M91" i="24"/>
  <c r="M99" i="24"/>
  <c r="M102" i="24"/>
  <c r="M20" i="24"/>
  <c r="M21" i="24"/>
  <c r="M35" i="24"/>
  <c r="M106" i="24"/>
  <c r="M46" i="24"/>
  <c r="M7" i="24"/>
  <c r="M23" i="24"/>
  <c r="M60" i="24"/>
  <c r="M84" i="24"/>
  <c r="M8" i="24"/>
  <c r="M32" i="24"/>
  <c r="M51" i="24"/>
  <c r="M62" i="24"/>
  <c r="M86" i="24"/>
  <c r="M22" i="24"/>
  <c r="M61" i="24"/>
  <c r="M85" i="24"/>
  <c r="M17" i="24"/>
  <c r="M31" i="24"/>
  <c r="M101" i="24"/>
  <c r="M76" i="24"/>
  <c r="M33" i="24"/>
  <c r="M75" i="24"/>
  <c r="M6" i="24"/>
  <c r="M29" i="24"/>
  <c r="M45" i="24"/>
  <c r="M72" i="24"/>
  <c r="M93" i="24"/>
  <c r="M24" i="24"/>
  <c r="M38" i="24"/>
  <c r="M65" i="24"/>
  <c r="M89" i="24"/>
  <c r="M63" i="24"/>
  <c r="M25" i="24"/>
  <c r="M59" i="24"/>
  <c r="M83" i="24"/>
  <c r="M107" i="24"/>
  <c r="M10" i="24"/>
  <c r="M58" i="24"/>
  <c r="M4" i="24"/>
  <c r="M19" i="24"/>
  <c r="M26" i="24"/>
  <c r="M109" i="24"/>
  <c r="M5" i="24"/>
  <c r="M27" i="24"/>
  <c r="M34" i="24"/>
  <c r="M77" i="24"/>
  <c r="M13" i="24"/>
  <c r="M36" i="24"/>
  <c r="M52" i="24"/>
  <c r="M79" i="24"/>
  <c r="M110" i="24"/>
  <c r="M71" i="24"/>
  <c r="M30" i="24"/>
  <c r="M73" i="24"/>
  <c r="M87" i="24"/>
  <c r="M108" i="24"/>
  <c r="M37" i="24"/>
  <c r="M57" i="24"/>
  <c r="M80" i="24"/>
  <c r="M98" i="24"/>
  <c r="M81" i="24"/>
  <c r="M92" i="24"/>
  <c r="M50" i="24"/>
  <c r="M74" i="24"/>
  <c r="K43" i="20"/>
  <c r="K42" i="20"/>
  <c r="K36" i="20"/>
  <c r="K35" i="20"/>
  <c r="I43" i="20"/>
  <c r="I44" i="20"/>
  <c r="K44" i="20"/>
  <c r="J32" i="20"/>
  <c r="K38" i="20"/>
  <c r="K32" i="20"/>
  <c r="I39" i="20"/>
  <c r="J44" i="20"/>
  <c r="I38" i="20"/>
  <c r="I32" i="20"/>
  <c r="J33" i="20"/>
  <c r="K39" i="20"/>
  <c r="K31" i="20"/>
  <c r="J38" i="20"/>
  <c r="J39" i="20"/>
  <c r="K33" i="20"/>
  <c r="I40" i="20"/>
  <c r="J47" i="20"/>
  <c r="K34" i="20"/>
  <c r="I41" i="20"/>
  <c r="I63" i="4" l="1"/>
  <c r="I51" i="4"/>
  <c r="I120" i="4"/>
  <c r="I109" i="4"/>
  <c r="D113" i="15" l="1"/>
  <c r="I113" i="15" s="1"/>
  <c r="D125" i="15"/>
  <c r="I125" i="15" s="1"/>
  <c r="M176" i="15"/>
  <c r="M175" i="15"/>
  <c r="M174" i="15"/>
  <c r="M173" i="15"/>
  <c r="M172" i="15"/>
  <c r="M171" i="15"/>
  <c r="M170" i="15"/>
  <c r="M169" i="15"/>
  <c r="M168" i="15"/>
  <c r="M167" i="15"/>
  <c r="M166" i="15"/>
  <c r="M165" i="15"/>
  <c r="M164" i="15"/>
  <c r="M163" i="15"/>
  <c r="M162" i="15"/>
  <c r="M161" i="15"/>
  <c r="M160" i="15"/>
  <c r="M159" i="15"/>
  <c r="M158" i="15"/>
  <c r="M157" i="15"/>
  <c r="M156" i="15"/>
  <c r="M155" i="15"/>
  <c r="M154" i="15"/>
  <c r="M153" i="15"/>
  <c r="M152" i="15"/>
  <c r="M151" i="15"/>
  <c r="M150" i="15"/>
  <c r="M138" i="15"/>
  <c r="M126" i="15"/>
  <c r="M125" i="15"/>
  <c r="M113" i="15"/>
  <c r="M64" i="15"/>
  <c r="M63" i="15"/>
  <c r="M51" i="15"/>
  <c r="M39" i="15"/>
  <c r="M38" i="15"/>
  <c r="M26" i="15"/>
  <c r="M14" i="15"/>
  <c r="D124" i="12" l="1"/>
  <c r="D123" i="12"/>
  <c r="D122" i="12"/>
  <c r="D121" i="12"/>
  <c r="D120" i="12"/>
  <c r="D119" i="12"/>
  <c r="D118" i="12"/>
  <c r="D117" i="12"/>
  <c r="D116" i="12"/>
  <c r="D115" i="12"/>
  <c r="D114" i="12"/>
  <c r="D112" i="12"/>
  <c r="D111" i="12"/>
  <c r="D110" i="12"/>
  <c r="D109" i="12"/>
  <c r="D108" i="12"/>
  <c r="D107" i="12"/>
  <c r="D106" i="12"/>
  <c r="D105" i="12"/>
  <c r="D104" i="12"/>
  <c r="D103" i="12"/>
  <c r="D102" i="12"/>
  <c r="D62" i="12"/>
  <c r="D61" i="12"/>
  <c r="D60" i="12"/>
  <c r="D59" i="12"/>
  <c r="D58" i="12"/>
  <c r="D57" i="12"/>
  <c r="D56" i="12"/>
  <c r="D55" i="12"/>
  <c r="D54" i="12"/>
  <c r="D53" i="12"/>
  <c r="D52" i="12"/>
  <c r="D50" i="12"/>
  <c r="D49" i="12"/>
  <c r="D48" i="12"/>
  <c r="D47" i="12"/>
  <c r="D46" i="12"/>
  <c r="D45" i="12"/>
  <c r="D44" i="12"/>
  <c r="D43" i="12"/>
  <c r="D42" i="12"/>
  <c r="D41" i="12"/>
  <c r="D40" i="12"/>
  <c r="D124" i="11"/>
  <c r="D123" i="11"/>
  <c r="D122" i="11"/>
  <c r="D121" i="11"/>
  <c r="D120" i="11"/>
  <c r="D119" i="11"/>
  <c r="D118" i="11"/>
  <c r="D117" i="11"/>
  <c r="D116" i="11"/>
  <c r="D115" i="11"/>
  <c r="D114" i="11"/>
  <c r="D112" i="11"/>
  <c r="D111" i="11"/>
  <c r="D110" i="11"/>
  <c r="D109" i="11"/>
  <c r="D108" i="11"/>
  <c r="D107" i="11"/>
  <c r="D106" i="11"/>
  <c r="D105" i="11"/>
  <c r="D104" i="11"/>
  <c r="D103" i="11"/>
  <c r="D102" i="11"/>
  <c r="D62" i="11"/>
  <c r="D61" i="11"/>
  <c r="D60" i="11"/>
  <c r="D59" i="11"/>
  <c r="D58" i="11"/>
  <c r="D57" i="11"/>
  <c r="D56" i="11"/>
  <c r="D55" i="11"/>
  <c r="D54" i="11"/>
  <c r="D53" i="11"/>
  <c r="D52" i="11"/>
  <c r="D50" i="11"/>
  <c r="D49" i="11"/>
  <c r="D48" i="11"/>
  <c r="D47" i="11"/>
  <c r="D46" i="11"/>
  <c r="D45" i="11"/>
  <c r="D44" i="11"/>
  <c r="D43" i="11"/>
  <c r="D42" i="11"/>
  <c r="D41" i="11"/>
  <c r="D40" i="11"/>
  <c r="D119" i="4"/>
  <c r="D118" i="4"/>
  <c r="D117" i="4"/>
  <c r="D116" i="4"/>
  <c r="D115" i="4"/>
  <c r="D114" i="4"/>
  <c r="D113" i="4"/>
  <c r="D112" i="4"/>
  <c r="D111" i="4"/>
  <c r="D110" i="4"/>
  <c r="D108" i="4"/>
  <c r="D107" i="4"/>
  <c r="D106" i="4"/>
  <c r="D105" i="4"/>
  <c r="D104" i="4"/>
  <c r="D103" i="4"/>
  <c r="D102" i="4"/>
  <c r="D101" i="4"/>
  <c r="D100" i="4"/>
  <c r="D99" i="4"/>
  <c r="D62" i="4"/>
  <c r="D61" i="4"/>
  <c r="D60" i="4"/>
  <c r="D59" i="4"/>
  <c r="D58" i="4"/>
  <c r="D57" i="4"/>
  <c r="D56" i="4"/>
  <c r="D55" i="4"/>
  <c r="D54" i="4"/>
  <c r="D53" i="4"/>
  <c r="D52" i="4"/>
  <c r="D50" i="4"/>
  <c r="D49" i="4"/>
  <c r="D48" i="4"/>
  <c r="D47" i="4"/>
  <c r="D46" i="4"/>
  <c r="D45" i="4"/>
  <c r="D44" i="4"/>
  <c r="D43" i="4"/>
  <c r="D42" i="4"/>
  <c r="D41" i="4"/>
  <c r="D40" i="4"/>
  <c r="D124" i="15"/>
  <c r="D123" i="15"/>
  <c r="D122" i="15"/>
  <c r="D121" i="15"/>
  <c r="D120" i="15"/>
  <c r="D119" i="15"/>
  <c r="D118" i="15"/>
  <c r="D117" i="15"/>
  <c r="D116" i="15"/>
  <c r="D115" i="15"/>
  <c r="D114" i="15"/>
  <c r="D112" i="15"/>
  <c r="D111" i="15"/>
  <c r="D110" i="15"/>
  <c r="D109" i="15"/>
  <c r="D108" i="15"/>
  <c r="D107" i="15"/>
  <c r="D106" i="15"/>
  <c r="D105" i="15"/>
  <c r="D104" i="15"/>
  <c r="D103" i="15"/>
  <c r="D102" i="15"/>
  <c r="D62" i="15"/>
  <c r="D61" i="15"/>
  <c r="D60" i="15"/>
  <c r="D59" i="15"/>
  <c r="D58" i="15"/>
  <c r="D57" i="15"/>
  <c r="D56" i="15"/>
  <c r="D55" i="15"/>
  <c r="D54" i="15"/>
  <c r="D53" i="15"/>
  <c r="D52" i="15"/>
  <c r="D50" i="15"/>
  <c r="D49" i="15"/>
  <c r="D48" i="15"/>
  <c r="D47" i="15"/>
  <c r="D46" i="15"/>
  <c r="D45" i="15"/>
  <c r="D44" i="15"/>
  <c r="D43" i="15"/>
  <c r="D42" i="15"/>
  <c r="D41" i="15"/>
  <c r="D40" i="15"/>
  <c r="D124" i="18" l="1"/>
  <c r="I124" i="18" s="1"/>
  <c r="D123" i="18"/>
  <c r="I123" i="18" s="1"/>
  <c r="D122" i="18"/>
  <c r="I122" i="18" s="1"/>
  <c r="D121" i="18"/>
  <c r="I121" i="18" s="1"/>
  <c r="D120" i="18"/>
  <c r="I120" i="18" s="1"/>
  <c r="D119" i="18"/>
  <c r="I119" i="18" s="1"/>
  <c r="D118" i="18"/>
  <c r="I118" i="18" s="1"/>
  <c r="D117" i="18"/>
  <c r="I117" i="18" s="1"/>
  <c r="D116" i="18"/>
  <c r="I116" i="18" s="1"/>
  <c r="D115" i="18"/>
  <c r="I115" i="18" s="1"/>
  <c r="D114" i="18"/>
  <c r="I114" i="18" s="1"/>
  <c r="D112" i="18"/>
  <c r="I112" i="18" s="1"/>
  <c r="D111" i="18"/>
  <c r="I111" i="18" s="1"/>
  <c r="D110" i="18"/>
  <c r="I110" i="18" s="1"/>
  <c r="D109" i="18"/>
  <c r="I109" i="18" s="1"/>
  <c r="D108" i="18"/>
  <c r="I108" i="18" s="1"/>
  <c r="D107" i="18"/>
  <c r="I107" i="18" s="1"/>
  <c r="D106" i="18"/>
  <c r="I106" i="18" s="1"/>
  <c r="D105" i="18"/>
  <c r="I105" i="18" s="1"/>
  <c r="D104" i="18"/>
  <c r="I104" i="18" s="1"/>
  <c r="D103" i="18"/>
  <c r="I103" i="18" s="1"/>
  <c r="D102" i="18"/>
  <c r="I102" i="18" s="1"/>
  <c r="D62" i="18"/>
  <c r="I62" i="18" s="1"/>
  <c r="D61" i="18"/>
  <c r="I61" i="18" s="1"/>
  <c r="D60" i="18"/>
  <c r="I60" i="18" s="1"/>
  <c r="D59" i="18"/>
  <c r="I59" i="18" s="1"/>
  <c r="D58" i="18"/>
  <c r="I58" i="18" s="1"/>
  <c r="D57" i="18"/>
  <c r="I57" i="18" s="1"/>
  <c r="D56" i="18"/>
  <c r="I56" i="18" s="1"/>
  <c r="D55" i="18"/>
  <c r="I55" i="18" s="1"/>
  <c r="D54" i="18"/>
  <c r="I54" i="18" s="1"/>
  <c r="D53" i="18"/>
  <c r="I53" i="18" s="1"/>
  <c r="D52" i="18"/>
  <c r="I52" i="18" s="1"/>
  <c r="D50" i="18"/>
  <c r="I50" i="18" s="1"/>
  <c r="D49" i="18"/>
  <c r="I49" i="18" s="1"/>
  <c r="D48" i="18"/>
  <c r="I48" i="18" s="1"/>
  <c r="D47" i="18"/>
  <c r="I47" i="18" s="1"/>
  <c r="D46" i="18"/>
  <c r="I46" i="18" s="1"/>
  <c r="D45" i="18"/>
  <c r="I45" i="18" s="1"/>
  <c r="D44" i="18"/>
  <c r="I44" i="18" s="1"/>
  <c r="D43" i="18"/>
  <c r="I43" i="18" s="1"/>
  <c r="D42" i="18"/>
  <c r="I42" i="18" s="1"/>
  <c r="D41" i="18"/>
  <c r="I41" i="18" s="1"/>
  <c r="D40" i="18"/>
  <c r="I40" i="18" s="1"/>
  <c r="H124" i="18"/>
  <c r="G124" i="18"/>
  <c r="H123" i="18"/>
  <c r="G123" i="18"/>
  <c r="H122" i="18"/>
  <c r="G122" i="18"/>
  <c r="H121" i="18"/>
  <c r="G121" i="18"/>
  <c r="H120" i="18"/>
  <c r="G120" i="18"/>
  <c r="H119" i="18"/>
  <c r="G119" i="18"/>
  <c r="H118" i="18"/>
  <c r="G118" i="18"/>
  <c r="H117" i="18"/>
  <c r="G117" i="18"/>
  <c r="H116" i="18"/>
  <c r="G116" i="18"/>
  <c r="H115" i="18"/>
  <c r="G115" i="18"/>
  <c r="H114" i="18"/>
  <c r="G114" i="18"/>
  <c r="I113" i="18"/>
  <c r="H113" i="18"/>
  <c r="G113" i="18"/>
  <c r="H112" i="18"/>
  <c r="G112" i="18"/>
  <c r="H111" i="18"/>
  <c r="G111" i="18"/>
  <c r="H110" i="18"/>
  <c r="G110" i="18"/>
  <c r="H109" i="18"/>
  <c r="G109" i="18"/>
  <c r="H108" i="18"/>
  <c r="G108" i="18"/>
  <c r="H107" i="18"/>
  <c r="G107" i="18"/>
  <c r="H106" i="18"/>
  <c r="G106" i="18"/>
  <c r="H105" i="18"/>
  <c r="G105" i="18"/>
  <c r="H104" i="18"/>
  <c r="G104" i="18"/>
  <c r="H103" i="18"/>
  <c r="G103" i="18"/>
  <c r="H102" i="18"/>
  <c r="G102" i="18"/>
  <c r="I101" i="18"/>
  <c r="H101" i="18"/>
  <c r="G101" i="18"/>
  <c r="I100" i="18"/>
  <c r="H100" i="18"/>
  <c r="G100" i="18"/>
  <c r="I99" i="18"/>
  <c r="H99" i="18"/>
  <c r="G99" i="18"/>
  <c r="I98" i="18"/>
  <c r="H98" i="18"/>
  <c r="G98" i="18"/>
  <c r="I97" i="18"/>
  <c r="H97" i="18"/>
  <c r="G97" i="18"/>
  <c r="I96" i="18"/>
  <c r="H96" i="18"/>
  <c r="G96" i="18"/>
  <c r="I95" i="18"/>
  <c r="H95" i="18"/>
  <c r="G95" i="18"/>
  <c r="I94" i="18"/>
  <c r="H94" i="18"/>
  <c r="G94" i="18"/>
  <c r="I93" i="18"/>
  <c r="H93" i="18"/>
  <c r="G93" i="18"/>
  <c r="I92" i="18"/>
  <c r="H92" i="18"/>
  <c r="G92" i="18"/>
  <c r="I91" i="18"/>
  <c r="H91" i="18"/>
  <c r="G91" i="18"/>
  <c r="I90" i="18"/>
  <c r="H90" i="18"/>
  <c r="G90" i="18"/>
  <c r="I89" i="18"/>
  <c r="H89" i="18"/>
  <c r="G89" i="18"/>
  <c r="I88" i="18"/>
  <c r="H88" i="18"/>
  <c r="G88" i="18"/>
  <c r="I87" i="18"/>
  <c r="H87" i="18"/>
  <c r="G87" i="18"/>
  <c r="I86" i="18"/>
  <c r="H86" i="18"/>
  <c r="G86" i="18"/>
  <c r="I85" i="18"/>
  <c r="H85" i="18"/>
  <c r="G85" i="18"/>
  <c r="I84" i="18"/>
  <c r="H84" i="18"/>
  <c r="G84" i="18"/>
  <c r="I83" i="18"/>
  <c r="H83" i="18"/>
  <c r="G83" i="18"/>
  <c r="I82" i="18"/>
  <c r="H82" i="18"/>
  <c r="G82" i="18"/>
  <c r="I81" i="18"/>
  <c r="H81" i="18"/>
  <c r="G81" i="18"/>
  <c r="I80" i="18"/>
  <c r="H80" i="18"/>
  <c r="G80" i="18"/>
  <c r="I79" i="18"/>
  <c r="H79" i="18"/>
  <c r="G79" i="18"/>
  <c r="I78" i="18"/>
  <c r="H78" i="18"/>
  <c r="G78" i="18"/>
  <c r="I77" i="18"/>
  <c r="H77" i="18"/>
  <c r="G77" i="18"/>
  <c r="I76" i="18"/>
  <c r="H76" i="18"/>
  <c r="G76" i="18"/>
  <c r="I75" i="18"/>
  <c r="H75" i="18"/>
  <c r="G75" i="18"/>
  <c r="I74" i="18"/>
  <c r="H74" i="18"/>
  <c r="G74" i="18"/>
  <c r="I73" i="18"/>
  <c r="H73" i="18"/>
  <c r="G73" i="18"/>
  <c r="I72" i="18"/>
  <c r="H72" i="18"/>
  <c r="G72" i="18"/>
  <c r="I71" i="18"/>
  <c r="H71" i="18"/>
  <c r="G71" i="18"/>
  <c r="I70" i="18"/>
  <c r="H70" i="18"/>
  <c r="G70" i="18"/>
  <c r="I69" i="18"/>
  <c r="H69" i="18"/>
  <c r="G69" i="18"/>
  <c r="I68" i="18"/>
  <c r="H68" i="18"/>
  <c r="G68" i="18"/>
  <c r="I67" i="18"/>
  <c r="H67" i="18"/>
  <c r="G67" i="18"/>
  <c r="I66" i="18"/>
  <c r="H66" i="18"/>
  <c r="G66" i="18"/>
  <c r="I65" i="18"/>
  <c r="H65" i="18"/>
  <c r="G65" i="18"/>
  <c r="I64" i="18"/>
  <c r="H64" i="18"/>
  <c r="G64" i="18"/>
  <c r="I63" i="18"/>
  <c r="H63" i="18"/>
  <c r="G63" i="18"/>
  <c r="H62" i="18"/>
  <c r="G62" i="18"/>
  <c r="H61" i="18"/>
  <c r="G61" i="18"/>
  <c r="H60" i="18"/>
  <c r="G60" i="18"/>
  <c r="H59" i="18"/>
  <c r="G59" i="18"/>
  <c r="H58" i="18"/>
  <c r="G58" i="18"/>
  <c r="H57" i="18"/>
  <c r="G57" i="18"/>
  <c r="H56" i="18"/>
  <c r="G56" i="18"/>
  <c r="H55" i="18"/>
  <c r="G55" i="18"/>
  <c r="H54" i="18"/>
  <c r="G54" i="18"/>
  <c r="H53" i="18"/>
  <c r="G53" i="18"/>
  <c r="H52" i="18"/>
  <c r="G52" i="18"/>
  <c r="I51" i="18"/>
  <c r="H51" i="18"/>
  <c r="G51" i="18"/>
  <c r="H50" i="18"/>
  <c r="G50" i="18"/>
  <c r="H49" i="18"/>
  <c r="G49" i="18"/>
  <c r="H48" i="18"/>
  <c r="G48" i="18"/>
  <c r="H47" i="18"/>
  <c r="G47" i="18"/>
  <c r="H46" i="18"/>
  <c r="G46" i="18"/>
  <c r="H45" i="18"/>
  <c r="G45" i="18"/>
  <c r="H44" i="18"/>
  <c r="G44" i="18"/>
  <c r="H43" i="18"/>
  <c r="G43" i="18"/>
  <c r="H42" i="18"/>
  <c r="G42" i="18"/>
  <c r="H41" i="18"/>
  <c r="G41" i="18"/>
  <c r="H40" i="18"/>
  <c r="G40" i="18"/>
  <c r="I39" i="18"/>
  <c r="H39" i="18"/>
  <c r="G39" i="18"/>
  <c r="I38" i="18"/>
  <c r="H38" i="18"/>
  <c r="G38" i="18"/>
  <c r="I37" i="18"/>
  <c r="H37" i="18"/>
  <c r="G37" i="18"/>
  <c r="I36" i="18"/>
  <c r="H36" i="18"/>
  <c r="G36" i="18"/>
  <c r="I35" i="18"/>
  <c r="H35" i="18"/>
  <c r="G35" i="18"/>
  <c r="I34" i="18"/>
  <c r="H34" i="18"/>
  <c r="G34" i="18"/>
  <c r="I33" i="18"/>
  <c r="H33" i="18"/>
  <c r="G33" i="18"/>
  <c r="I32" i="18"/>
  <c r="H32" i="18"/>
  <c r="G32" i="18"/>
  <c r="I31" i="18"/>
  <c r="H31" i="18"/>
  <c r="G31" i="18"/>
  <c r="I30" i="18"/>
  <c r="H30" i="18"/>
  <c r="G30" i="18"/>
  <c r="I29" i="18"/>
  <c r="H29" i="18"/>
  <c r="G29" i="18"/>
  <c r="I28" i="18"/>
  <c r="H28" i="18"/>
  <c r="G28" i="18"/>
  <c r="I27" i="18"/>
  <c r="H27" i="18"/>
  <c r="G27" i="18"/>
  <c r="I26" i="18"/>
  <c r="H26" i="18"/>
  <c r="G26" i="18"/>
  <c r="I25" i="18"/>
  <c r="H25" i="18"/>
  <c r="G25" i="18"/>
  <c r="I24" i="18"/>
  <c r="H24" i="18"/>
  <c r="G24" i="18"/>
  <c r="I23" i="18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I16" i="18"/>
  <c r="H16" i="18"/>
  <c r="G16" i="18"/>
  <c r="I15" i="18"/>
  <c r="H15" i="18"/>
  <c r="G15" i="18"/>
  <c r="I14" i="18"/>
  <c r="H14" i="18"/>
  <c r="G14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M3" i="18" l="1"/>
  <c r="K28" i="16"/>
  <c r="K22" i="16"/>
  <c r="I149" i="15" l="1"/>
  <c r="H149" i="15"/>
  <c r="G149" i="15"/>
  <c r="M149" i="15" s="1"/>
  <c r="I148" i="15"/>
  <c r="H148" i="15"/>
  <c r="G148" i="15"/>
  <c r="I147" i="15"/>
  <c r="H147" i="15"/>
  <c r="G147" i="15"/>
  <c r="M147" i="15" s="1"/>
  <c r="I146" i="15"/>
  <c r="H146" i="15"/>
  <c r="G146" i="15"/>
  <c r="M146" i="15" s="1"/>
  <c r="I145" i="15"/>
  <c r="H145" i="15"/>
  <c r="G145" i="15"/>
  <c r="M145" i="15" s="1"/>
  <c r="I144" i="15"/>
  <c r="H144" i="15"/>
  <c r="G144" i="15"/>
  <c r="M144" i="15" s="1"/>
  <c r="I143" i="15"/>
  <c r="H143" i="15"/>
  <c r="G143" i="15"/>
  <c r="I142" i="15"/>
  <c r="H142" i="15"/>
  <c r="G142" i="15"/>
  <c r="I141" i="15"/>
  <c r="H141" i="15"/>
  <c r="G141" i="15"/>
  <c r="I140" i="15"/>
  <c r="H140" i="15"/>
  <c r="G140" i="15"/>
  <c r="I139" i="15"/>
  <c r="H139" i="15"/>
  <c r="G139" i="15"/>
  <c r="I137" i="15"/>
  <c r="H137" i="15"/>
  <c r="G137" i="15"/>
  <c r="M137" i="15" s="1"/>
  <c r="I136" i="15"/>
  <c r="H136" i="15"/>
  <c r="G136" i="15"/>
  <c r="M136" i="15" s="1"/>
  <c r="I135" i="15"/>
  <c r="H135" i="15"/>
  <c r="G135" i="15"/>
  <c r="M135" i="15" s="1"/>
  <c r="I134" i="15"/>
  <c r="H134" i="15"/>
  <c r="G134" i="15"/>
  <c r="M134" i="15" s="1"/>
  <c r="I133" i="15"/>
  <c r="H133" i="15"/>
  <c r="G133" i="15"/>
  <c r="M133" i="15" s="1"/>
  <c r="I132" i="15"/>
  <c r="H132" i="15"/>
  <c r="G132" i="15"/>
  <c r="I131" i="15"/>
  <c r="H131" i="15"/>
  <c r="G131" i="15"/>
  <c r="I130" i="15"/>
  <c r="H130" i="15"/>
  <c r="G130" i="15"/>
  <c r="M130" i="15" s="1"/>
  <c r="I129" i="15"/>
  <c r="H129" i="15"/>
  <c r="G129" i="15"/>
  <c r="M129" i="15" s="1"/>
  <c r="I128" i="15"/>
  <c r="H128" i="15"/>
  <c r="G128" i="15"/>
  <c r="I127" i="15"/>
  <c r="H127" i="15"/>
  <c r="G127" i="15"/>
  <c r="I124" i="15"/>
  <c r="H124" i="15"/>
  <c r="G124" i="15"/>
  <c r="M124" i="15" s="1"/>
  <c r="I123" i="15"/>
  <c r="H123" i="15"/>
  <c r="G123" i="15"/>
  <c r="M123" i="15" s="1"/>
  <c r="I122" i="15"/>
  <c r="H122" i="15"/>
  <c r="G122" i="15"/>
  <c r="M122" i="15" s="1"/>
  <c r="I121" i="15"/>
  <c r="H121" i="15"/>
  <c r="G121" i="15"/>
  <c r="M121" i="15" s="1"/>
  <c r="I120" i="15"/>
  <c r="H120" i="15"/>
  <c r="G120" i="15"/>
  <c r="I119" i="15"/>
  <c r="H119" i="15"/>
  <c r="G119" i="15"/>
  <c r="I118" i="15"/>
  <c r="H118" i="15"/>
  <c r="G118" i="15"/>
  <c r="I117" i="15"/>
  <c r="H117" i="15"/>
  <c r="G117" i="15"/>
  <c r="I116" i="15"/>
  <c r="H116" i="15"/>
  <c r="G116" i="15"/>
  <c r="I115" i="15"/>
  <c r="H115" i="15"/>
  <c r="G115" i="15"/>
  <c r="M115" i="15" s="1"/>
  <c r="I114" i="15"/>
  <c r="H114" i="15"/>
  <c r="G114" i="15"/>
  <c r="M114" i="15" s="1"/>
  <c r="I112" i="15"/>
  <c r="H112" i="15"/>
  <c r="G112" i="15"/>
  <c r="M112" i="15" s="1"/>
  <c r="I111" i="15"/>
  <c r="H111" i="15"/>
  <c r="G111" i="15"/>
  <c r="M111" i="15" s="1"/>
  <c r="I110" i="15"/>
  <c r="H110" i="15"/>
  <c r="G110" i="15"/>
  <c r="M110" i="15" s="1"/>
  <c r="I109" i="15"/>
  <c r="H109" i="15"/>
  <c r="G109" i="15"/>
  <c r="I108" i="15"/>
  <c r="H108" i="15"/>
  <c r="G108" i="15"/>
  <c r="I107" i="15"/>
  <c r="H107" i="15"/>
  <c r="G107" i="15"/>
  <c r="M107" i="15" s="1"/>
  <c r="I106" i="15"/>
  <c r="H106" i="15"/>
  <c r="G106" i="15"/>
  <c r="M106" i="15" s="1"/>
  <c r="I105" i="15"/>
  <c r="H105" i="15"/>
  <c r="G105" i="15"/>
  <c r="I104" i="15"/>
  <c r="H104" i="15"/>
  <c r="G104" i="15"/>
  <c r="I103" i="15"/>
  <c r="H103" i="15"/>
  <c r="G103" i="15"/>
  <c r="M103" i="15" s="1"/>
  <c r="I102" i="15"/>
  <c r="H102" i="15"/>
  <c r="G102" i="15"/>
  <c r="M102" i="15" s="1"/>
  <c r="I99" i="15"/>
  <c r="H99" i="15"/>
  <c r="G99" i="15"/>
  <c r="M99" i="15" s="1"/>
  <c r="I98" i="15"/>
  <c r="H98" i="15"/>
  <c r="G98" i="15"/>
  <c r="M98" i="15" s="1"/>
  <c r="I97" i="15"/>
  <c r="H97" i="15"/>
  <c r="G97" i="15"/>
  <c r="I96" i="15"/>
  <c r="H96" i="15"/>
  <c r="G96" i="15"/>
  <c r="I95" i="15"/>
  <c r="H95" i="15"/>
  <c r="G95" i="15"/>
  <c r="I94" i="15"/>
  <c r="H94" i="15"/>
  <c r="G94" i="15"/>
  <c r="I93" i="15"/>
  <c r="H93" i="15"/>
  <c r="G93" i="15"/>
  <c r="I92" i="15"/>
  <c r="H92" i="15"/>
  <c r="G92" i="15"/>
  <c r="M92" i="15" s="1"/>
  <c r="I91" i="15"/>
  <c r="H91" i="15"/>
  <c r="G91" i="15"/>
  <c r="M91" i="15" s="1"/>
  <c r="I90" i="15"/>
  <c r="H90" i="15"/>
  <c r="G90" i="15"/>
  <c r="M90" i="15" s="1"/>
  <c r="I89" i="15"/>
  <c r="H89" i="15"/>
  <c r="G89" i="15"/>
  <c r="M89" i="15" s="1"/>
  <c r="I87" i="15"/>
  <c r="H87" i="15"/>
  <c r="G87" i="15"/>
  <c r="M87" i="15" s="1"/>
  <c r="I86" i="15"/>
  <c r="H86" i="15"/>
  <c r="G86" i="15"/>
  <c r="I85" i="15"/>
  <c r="H85" i="15"/>
  <c r="G85" i="15"/>
  <c r="I84" i="15"/>
  <c r="H84" i="15"/>
  <c r="G84" i="15"/>
  <c r="M84" i="15" s="1"/>
  <c r="I83" i="15"/>
  <c r="H83" i="15"/>
  <c r="G83" i="15"/>
  <c r="M83" i="15" s="1"/>
  <c r="I82" i="15"/>
  <c r="H82" i="15"/>
  <c r="G82" i="15"/>
  <c r="I81" i="15"/>
  <c r="H81" i="15"/>
  <c r="G81" i="15"/>
  <c r="I80" i="15"/>
  <c r="H80" i="15"/>
  <c r="G80" i="15"/>
  <c r="M80" i="15" s="1"/>
  <c r="I79" i="15"/>
  <c r="H79" i="15"/>
  <c r="G79" i="15"/>
  <c r="M79" i="15" s="1"/>
  <c r="I78" i="15"/>
  <c r="H78" i="15"/>
  <c r="G78" i="15"/>
  <c r="M78" i="15" s="1"/>
  <c r="I77" i="15"/>
  <c r="H77" i="15"/>
  <c r="G77" i="15"/>
  <c r="M77" i="15" s="1"/>
  <c r="I75" i="15"/>
  <c r="H75" i="15"/>
  <c r="G75" i="15"/>
  <c r="I74" i="15"/>
  <c r="H74" i="15"/>
  <c r="G74" i="15"/>
  <c r="I73" i="15"/>
  <c r="H73" i="15"/>
  <c r="G73" i="15"/>
  <c r="I72" i="15"/>
  <c r="H72" i="15"/>
  <c r="G72" i="15"/>
  <c r="I71" i="15"/>
  <c r="H71" i="15"/>
  <c r="G71" i="15"/>
  <c r="I70" i="15"/>
  <c r="H70" i="15"/>
  <c r="G70" i="15"/>
  <c r="M70" i="15" s="1"/>
  <c r="I69" i="15"/>
  <c r="H69" i="15"/>
  <c r="G69" i="15"/>
  <c r="M69" i="15" s="1"/>
  <c r="I68" i="15"/>
  <c r="H68" i="15"/>
  <c r="G68" i="15"/>
  <c r="M68" i="15" s="1"/>
  <c r="I67" i="15"/>
  <c r="H67" i="15"/>
  <c r="G67" i="15"/>
  <c r="M67" i="15" s="1"/>
  <c r="I66" i="15"/>
  <c r="H66" i="15"/>
  <c r="G66" i="15"/>
  <c r="M66" i="15" s="1"/>
  <c r="I65" i="15"/>
  <c r="H65" i="15"/>
  <c r="G65" i="15"/>
  <c r="I62" i="15"/>
  <c r="H62" i="15"/>
  <c r="G62" i="15"/>
  <c r="I61" i="15"/>
  <c r="H61" i="15"/>
  <c r="G61" i="15"/>
  <c r="M61" i="15" s="1"/>
  <c r="I60" i="15"/>
  <c r="H60" i="15"/>
  <c r="G60" i="15"/>
  <c r="M60" i="15" s="1"/>
  <c r="I59" i="15"/>
  <c r="H59" i="15"/>
  <c r="G59" i="15"/>
  <c r="I58" i="15"/>
  <c r="H58" i="15"/>
  <c r="G58" i="15"/>
  <c r="I57" i="15"/>
  <c r="H57" i="15"/>
  <c r="G57" i="15"/>
  <c r="M57" i="15" s="1"/>
  <c r="I56" i="15"/>
  <c r="H56" i="15"/>
  <c r="G56" i="15"/>
  <c r="M56" i="15" s="1"/>
  <c r="I55" i="15"/>
  <c r="H55" i="15"/>
  <c r="G55" i="15"/>
  <c r="M55" i="15" s="1"/>
  <c r="I54" i="15"/>
  <c r="H54" i="15"/>
  <c r="G54" i="15"/>
  <c r="M54" i="15" s="1"/>
  <c r="I53" i="15"/>
  <c r="H53" i="15"/>
  <c r="G53" i="15"/>
  <c r="I52" i="15"/>
  <c r="H52" i="15"/>
  <c r="G52" i="15"/>
  <c r="I50" i="15"/>
  <c r="H50" i="15"/>
  <c r="G50" i="15"/>
  <c r="I49" i="15"/>
  <c r="H49" i="15"/>
  <c r="G49" i="15"/>
  <c r="I48" i="15"/>
  <c r="H48" i="15"/>
  <c r="G48" i="15"/>
  <c r="I47" i="15"/>
  <c r="H47" i="15"/>
  <c r="G47" i="15"/>
  <c r="M47" i="15" s="1"/>
  <c r="I46" i="15"/>
  <c r="H46" i="15"/>
  <c r="G46" i="15"/>
  <c r="M46" i="15" s="1"/>
  <c r="I45" i="15"/>
  <c r="H45" i="15"/>
  <c r="G45" i="15"/>
  <c r="M45" i="15" s="1"/>
  <c r="I44" i="15"/>
  <c r="H44" i="15"/>
  <c r="G44" i="15"/>
  <c r="M44" i="15" s="1"/>
  <c r="I43" i="15"/>
  <c r="H43" i="15"/>
  <c r="G43" i="15"/>
  <c r="M43" i="15" s="1"/>
  <c r="I42" i="15"/>
  <c r="H42" i="15"/>
  <c r="G42" i="15"/>
  <c r="I41" i="15"/>
  <c r="H41" i="15"/>
  <c r="G41" i="15"/>
  <c r="I40" i="15"/>
  <c r="H40" i="15"/>
  <c r="G40" i="15"/>
  <c r="M40" i="15" s="1"/>
  <c r="I37" i="15"/>
  <c r="H37" i="15"/>
  <c r="G37" i="15"/>
  <c r="M37" i="15" s="1"/>
  <c r="I36" i="15"/>
  <c r="H36" i="15"/>
  <c r="G36" i="15"/>
  <c r="I35" i="15"/>
  <c r="H35" i="15"/>
  <c r="G35" i="15"/>
  <c r="I34" i="15"/>
  <c r="H34" i="15"/>
  <c r="G34" i="15"/>
  <c r="M34" i="15" s="1"/>
  <c r="I33" i="15"/>
  <c r="H33" i="15"/>
  <c r="G33" i="15"/>
  <c r="M33" i="15" s="1"/>
  <c r="I32" i="15"/>
  <c r="H32" i="15"/>
  <c r="G32" i="15"/>
  <c r="M32" i="15" s="1"/>
  <c r="I31" i="15"/>
  <c r="H31" i="15"/>
  <c r="G31" i="15"/>
  <c r="M31" i="15" s="1"/>
  <c r="I30" i="15"/>
  <c r="H30" i="15"/>
  <c r="G30" i="15"/>
  <c r="I29" i="15"/>
  <c r="H29" i="15"/>
  <c r="G29" i="15"/>
  <c r="I28" i="15"/>
  <c r="H28" i="15"/>
  <c r="G28" i="15"/>
  <c r="I27" i="15"/>
  <c r="H27" i="15"/>
  <c r="G27" i="15"/>
  <c r="I25" i="15"/>
  <c r="H25" i="15"/>
  <c r="G25" i="15"/>
  <c r="I24" i="15"/>
  <c r="H24" i="15"/>
  <c r="G24" i="15"/>
  <c r="M24" i="15" s="1"/>
  <c r="I23" i="15"/>
  <c r="H23" i="15"/>
  <c r="G23" i="15"/>
  <c r="M23" i="15" s="1"/>
  <c r="I22" i="15"/>
  <c r="H22" i="15"/>
  <c r="G22" i="15"/>
  <c r="M22" i="15" s="1"/>
  <c r="I21" i="15"/>
  <c r="H21" i="15"/>
  <c r="G21" i="15"/>
  <c r="M21" i="15" s="1"/>
  <c r="I20" i="15"/>
  <c r="H20" i="15"/>
  <c r="G20" i="15"/>
  <c r="M20" i="15" s="1"/>
  <c r="I19" i="15"/>
  <c r="H19" i="15"/>
  <c r="G19" i="15"/>
  <c r="I18" i="15"/>
  <c r="H18" i="15"/>
  <c r="G18" i="15"/>
  <c r="I17" i="15"/>
  <c r="H17" i="15"/>
  <c r="G17" i="15"/>
  <c r="M17" i="15" s="1"/>
  <c r="I16" i="15"/>
  <c r="H16" i="15"/>
  <c r="G16" i="15"/>
  <c r="M16" i="15" s="1"/>
  <c r="I15" i="15"/>
  <c r="H15" i="15"/>
  <c r="G15" i="15"/>
  <c r="I13" i="15"/>
  <c r="H13" i="15"/>
  <c r="G13" i="15"/>
  <c r="I12" i="15"/>
  <c r="H12" i="15"/>
  <c r="G12" i="15"/>
  <c r="M12" i="15" s="1"/>
  <c r="I11" i="15"/>
  <c r="H11" i="15"/>
  <c r="G11" i="15"/>
  <c r="M11" i="15" s="1"/>
  <c r="I10" i="15"/>
  <c r="H10" i="15"/>
  <c r="G10" i="15"/>
  <c r="M10" i="15" s="1"/>
  <c r="I9" i="15"/>
  <c r="H9" i="15"/>
  <c r="G9" i="15"/>
  <c r="M9" i="15" s="1"/>
  <c r="I8" i="15"/>
  <c r="H8" i="15"/>
  <c r="G8" i="15"/>
  <c r="I7" i="15"/>
  <c r="H7" i="15"/>
  <c r="G7" i="15"/>
  <c r="I6" i="15"/>
  <c r="H6" i="15"/>
  <c r="G6" i="15"/>
  <c r="I5" i="15"/>
  <c r="H5" i="15"/>
  <c r="G5" i="15"/>
  <c r="I4" i="15"/>
  <c r="H4" i="15"/>
  <c r="G4" i="15"/>
  <c r="H3" i="15"/>
  <c r="G3" i="15"/>
  <c r="M3" i="15" s="1"/>
  <c r="I3" i="15"/>
  <c r="M4" i="15" l="1"/>
  <c r="M25" i="15"/>
  <c r="M48" i="15"/>
  <c r="M71" i="15"/>
  <c r="M93" i="15"/>
  <c r="M116" i="15"/>
  <c r="M139" i="15"/>
  <c r="M13" i="15"/>
  <c r="M35" i="15"/>
  <c r="M58" i="15"/>
  <c r="M81" i="15"/>
  <c r="M104" i="15"/>
  <c r="M127" i="15"/>
  <c r="M148" i="15"/>
  <c r="M15" i="15"/>
  <c r="M59" i="15"/>
  <c r="M82" i="15"/>
  <c r="M19" i="15"/>
  <c r="M42" i="15"/>
  <c r="M65" i="15"/>
  <c r="M86" i="15"/>
  <c r="M109" i="15"/>
  <c r="M132" i="15"/>
  <c r="M36" i="15"/>
  <c r="M105" i="15"/>
  <c r="M128" i="15"/>
  <c r="M18" i="15"/>
  <c r="M41" i="15"/>
  <c r="M62" i="15"/>
  <c r="M85" i="15"/>
  <c r="M108" i="15"/>
  <c r="M131" i="15"/>
  <c r="M5" i="15"/>
  <c r="M27" i="15"/>
  <c r="M49" i="15"/>
  <c r="M72" i="15"/>
  <c r="M94" i="15"/>
  <c r="M117" i="15"/>
  <c r="M140" i="15"/>
  <c r="M6" i="15"/>
  <c r="M28" i="15"/>
  <c r="M50" i="15"/>
  <c r="M73" i="15"/>
  <c r="M95" i="15"/>
  <c r="M118" i="15"/>
  <c r="M141" i="15"/>
  <c r="M7" i="15"/>
  <c r="M29" i="15"/>
  <c r="M52" i="15"/>
  <c r="M74" i="15"/>
  <c r="M96" i="15"/>
  <c r="M119" i="15"/>
  <c r="M142" i="15"/>
  <c r="M8" i="15"/>
  <c r="M30" i="15"/>
  <c r="M53" i="15"/>
  <c r="M75" i="15"/>
  <c r="M97" i="15"/>
  <c r="M120" i="15"/>
  <c r="M143" i="15"/>
  <c r="I149" i="11"/>
  <c r="H149" i="11"/>
  <c r="G149" i="11"/>
  <c r="I148" i="11"/>
  <c r="H148" i="11"/>
  <c r="G148" i="11"/>
  <c r="I147" i="11"/>
  <c r="H147" i="11"/>
  <c r="G147" i="11"/>
  <c r="I146" i="11"/>
  <c r="H146" i="11"/>
  <c r="G146" i="11"/>
  <c r="I145" i="11"/>
  <c r="H145" i="11"/>
  <c r="G145" i="11"/>
  <c r="I144" i="11"/>
  <c r="H144" i="11"/>
  <c r="G144" i="11"/>
  <c r="I143" i="11"/>
  <c r="H143" i="11"/>
  <c r="G143" i="11"/>
  <c r="I142" i="11"/>
  <c r="H142" i="11"/>
  <c r="G142" i="11"/>
  <c r="I141" i="11"/>
  <c r="H141" i="11"/>
  <c r="G141" i="11"/>
  <c r="I140" i="11"/>
  <c r="H140" i="11"/>
  <c r="G140" i="11"/>
  <c r="I139" i="11"/>
  <c r="H139" i="11"/>
  <c r="G139" i="11"/>
  <c r="I137" i="11"/>
  <c r="H137" i="11"/>
  <c r="G137" i="11"/>
  <c r="I136" i="11"/>
  <c r="H136" i="11"/>
  <c r="G136" i="11"/>
  <c r="I135" i="11"/>
  <c r="H135" i="11"/>
  <c r="G135" i="11"/>
  <c r="I134" i="11"/>
  <c r="H134" i="11"/>
  <c r="G134" i="11"/>
  <c r="I133" i="11"/>
  <c r="H133" i="11"/>
  <c r="G133" i="11"/>
  <c r="I132" i="11"/>
  <c r="H132" i="11"/>
  <c r="G132" i="11"/>
  <c r="I131" i="11"/>
  <c r="H131" i="11"/>
  <c r="G131" i="11"/>
  <c r="I130" i="11"/>
  <c r="H130" i="11"/>
  <c r="G130" i="11"/>
  <c r="I129" i="11"/>
  <c r="H129" i="11"/>
  <c r="G129" i="11"/>
  <c r="I128" i="11"/>
  <c r="H128" i="11"/>
  <c r="G128" i="11"/>
  <c r="I127" i="11"/>
  <c r="H127" i="11"/>
  <c r="G127" i="11"/>
  <c r="M14" i="11"/>
  <c r="M26" i="11"/>
  <c r="M38" i="11"/>
  <c r="M39" i="11"/>
  <c r="M51" i="11"/>
  <c r="M63" i="11"/>
  <c r="M64" i="11"/>
  <c r="M76" i="11"/>
  <c r="M88" i="11"/>
  <c r="M100" i="11"/>
  <c r="M101" i="11"/>
  <c r="M113" i="11"/>
  <c r="I124" i="12" l="1"/>
  <c r="H124" i="12"/>
  <c r="G124" i="12"/>
  <c r="I123" i="12"/>
  <c r="H123" i="12"/>
  <c r="G123" i="12"/>
  <c r="I122" i="12"/>
  <c r="H122" i="12"/>
  <c r="G122" i="12"/>
  <c r="I121" i="12"/>
  <c r="H121" i="12"/>
  <c r="G121" i="12"/>
  <c r="I120" i="12"/>
  <c r="H120" i="12"/>
  <c r="G120" i="12"/>
  <c r="I119" i="12"/>
  <c r="H119" i="12"/>
  <c r="G119" i="12"/>
  <c r="I118" i="12"/>
  <c r="H118" i="12"/>
  <c r="G118" i="12"/>
  <c r="I117" i="12"/>
  <c r="H117" i="12"/>
  <c r="G117" i="12"/>
  <c r="I116" i="12"/>
  <c r="H116" i="12"/>
  <c r="G116" i="12"/>
  <c r="I115" i="12"/>
  <c r="H115" i="12"/>
  <c r="G115" i="12"/>
  <c r="I114" i="12"/>
  <c r="H114" i="12"/>
  <c r="G114" i="12"/>
  <c r="I112" i="12"/>
  <c r="H112" i="12"/>
  <c r="G112" i="12"/>
  <c r="I111" i="12"/>
  <c r="H111" i="12"/>
  <c r="G111" i="12"/>
  <c r="I110" i="12"/>
  <c r="H110" i="12"/>
  <c r="G110" i="12"/>
  <c r="I109" i="12"/>
  <c r="H109" i="12"/>
  <c r="G109" i="12"/>
  <c r="I108" i="12"/>
  <c r="H108" i="12"/>
  <c r="G108" i="12"/>
  <c r="I107" i="12"/>
  <c r="H107" i="12"/>
  <c r="G107" i="12"/>
  <c r="I106" i="12"/>
  <c r="H106" i="12"/>
  <c r="G106" i="12"/>
  <c r="I105" i="12"/>
  <c r="H105" i="12"/>
  <c r="G105" i="12"/>
  <c r="I104" i="12"/>
  <c r="H104" i="12"/>
  <c r="G104" i="12"/>
  <c r="I103" i="12"/>
  <c r="H103" i="12"/>
  <c r="G103" i="12"/>
  <c r="I102" i="12"/>
  <c r="H102" i="12"/>
  <c r="G102" i="12"/>
  <c r="I99" i="12"/>
  <c r="H99" i="12"/>
  <c r="G99" i="12"/>
  <c r="I98" i="12"/>
  <c r="H98" i="12"/>
  <c r="G98" i="12"/>
  <c r="I97" i="12"/>
  <c r="H97" i="12"/>
  <c r="G97" i="12"/>
  <c r="I96" i="12"/>
  <c r="H96" i="12"/>
  <c r="G96" i="12"/>
  <c r="I95" i="12"/>
  <c r="H95" i="12"/>
  <c r="G95" i="12"/>
  <c r="I94" i="12"/>
  <c r="H94" i="12"/>
  <c r="G94" i="12"/>
  <c r="I93" i="12"/>
  <c r="H93" i="12"/>
  <c r="G93" i="12"/>
  <c r="I92" i="12"/>
  <c r="H92" i="12"/>
  <c r="G92" i="12"/>
  <c r="I91" i="12"/>
  <c r="H91" i="12"/>
  <c r="G91" i="12"/>
  <c r="I90" i="12"/>
  <c r="H90" i="12"/>
  <c r="G90" i="12"/>
  <c r="I89" i="12"/>
  <c r="H89" i="12"/>
  <c r="G89" i="12"/>
  <c r="I87" i="12"/>
  <c r="H87" i="12"/>
  <c r="G87" i="12"/>
  <c r="I86" i="12"/>
  <c r="H86" i="12"/>
  <c r="G86" i="12"/>
  <c r="I85" i="12"/>
  <c r="H85" i="12"/>
  <c r="G85" i="12"/>
  <c r="I84" i="12"/>
  <c r="H84" i="12"/>
  <c r="G84" i="12"/>
  <c r="I83" i="12"/>
  <c r="H83" i="12"/>
  <c r="G83" i="12"/>
  <c r="I82" i="12"/>
  <c r="H82" i="12"/>
  <c r="G82" i="12"/>
  <c r="I81" i="12"/>
  <c r="H81" i="12"/>
  <c r="G81" i="12"/>
  <c r="I80" i="12"/>
  <c r="H80" i="12"/>
  <c r="G80" i="12"/>
  <c r="I79" i="12"/>
  <c r="H79" i="12"/>
  <c r="G79" i="12"/>
  <c r="I78" i="12"/>
  <c r="H78" i="12"/>
  <c r="G78" i="12"/>
  <c r="I77" i="12"/>
  <c r="H77" i="12"/>
  <c r="G77" i="12"/>
  <c r="I75" i="12"/>
  <c r="H75" i="12"/>
  <c r="G75" i="12"/>
  <c r="I74" i="12"/>
  <c r="H74" i="12"/>
  <c r="G74" i="12"/>
  <c r="I73" i="12"/>
  <c r="H73" i="12"/>
  <c r="G73" i="12"/>
  <c r="I72" i="12"/>
  <c r="H72" i="12"/>
  <c r="G72" i="12"/>
  <c r="I71" i="12"/>
  <c r="H71" i="12"/>
  <c r="G71" i="12"/>
  <c r="I70" i="12"/>
  <c r="H70" i="12"/>
  <c r="G70" i="12"/>
  <c r="I69" i="12"/>
  <c r="H69" i="12"/>
  <c r="G69" i="12"/>
  <c r="I68" i="12"/>
  <c r="H68" i="12"/>
  <c r="G68" i="12"/>
  <c r="I67" i="12"/>
  <c r="H67" i="12"/>
  <c r="G67" i="12"/>
  <c r="I66" i="12"/>
  <c r="H66" i="12"/>
  <c r="G66" i="12"/>
  <c r="I65" i="12"/>
  <c r="H65" i="12"/>
  <c r="G65" i="12"/>
  <c r="I62" i="12"/>
  <c r="H62" i="12"/>
  <c r="G62" i="12"/>
  <c r="I61" i="12"/>
  <c r="H61" i="12"/>
  <c r="G61" i="12"/>
  <c r="I60" i="12"/>
  <c r="H60" i="12"/>
  <c r="G60" i="12"/>
  <c r="I59" i="12"/>
  <c r="H59" i="12"/>
  <c r="G59" i="12"/>
  <c r="I58" i="12"/>
  <c r="H58" i="12"/>
  <c r="G58" i="12"/>
  <c r="I57" i="12"/>
  <c r="H57" i="12"/>
  <c r="G57" i="12"/>
  <c r="I56" i="12"/>
  <c r="H56" i="12"/>
  <c r="G56" i="12"/>
  <c r="I55" i="12"/>
  <c r="H55" i="12"/>
  <c r="G55" i="12"/>
  <c r="I54" i="12"/>
  <c r="H54" i="12"/>
  <c r="G54" i="12"/>
  <c r="I53" i="12"/>
  <c r="H53" i="12"/>
  <c r="G53" i="12"/>
  <c r="I52" i="12"/>
  <c r="H52" i="12"/>
  <c r="G52" i="12"/>
  <c r="I50" i="12"/>
  <c r="H50" i="12"/>
  <c r="G50" i="12"/>
  <c r="I49" i="12"/>
  <c r="H49" i="12"/>
  <c r="G49" i="12"/>
  <c r="I48" i="12"/>
  <c r="H48" i="12"/>
  <c r="G48" i="12"/>
  <c r="I47" i="12"/>
  <c r="H47" i="12"/>
  <c r="G47" i="12"/>
  <c r="I46" i="12"/>
  <c r="H46" i="12"/>
  <c r="G46" i="12"/>
  <c r="I45" i="12"/>
  <c r="H45" i="12"/>
  <c r="G45" i="12"/>
  <c r="I44" i="12"/>
  <c r="H44" i="12"/>
  <c r="G44" i="12"/>
  <c r="I43" i="12"/>
  <c r="H43" i="12"/>
  <c r="G43" i="12"/>
  <c r="I42" i="12"/>
  <c r="H42" i="12"/>
  <c r="G42" i="12"/>
  <c r="I41" i="12"/>
  <c r="H41" i="12"/>
  <c r="G41" i="12"/>
  <c r="I40" i="12"/>
  <c r="H40" i="12"/>
  <c r="G40" i="12"/>
  <c r="I37" i="12"/>
  <c r="H37" i="12"/>
  <c r="G37" i="12"/>
  <c r="I36" i="12"/>
  <c r="H36" i="12"/>
  <c r="G36" i="12"/>
  <c r="I35" i="12"/>
  <c r="H35" i="12"/>
  <c r="G35" i="12"/>
  <c r="I34" i="12"/>
  <c r="H34" i="12"/>
  <c r="G34" i="12"/>
  <c r="I33" i="12"/>
  <c r="H33" i="12"/>
  <c r="G33" i="12"/>
  <c r="I32" i="12"/>
  <c r="H32" i="12"/>
  <c r="G32" i="12"/>
  <c r="I31" i="12"/>
  <c r="H31" i="12"/>
  <c r="G31" i="12"/>
  <c r="I30" i="12"/>
  <c r="H30" i="12"/>
  <c r="G30" i="12"/>
  <c r="I29" i="12"/>
  <c r="H29" i="12"/>
  <c r="G29" i="12"/>
  <c r="I28" i="12"/>
  <c r="H28" i="12"/>
  <c r="G28" i="12"/>
  <c r="I27" i="12"/>
  <c r="H27" i="12"/>
  <c r="G27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8" i="12"/>
  <c r="H18" i="12"/>
  <c r="G18" i="12"/>
  <c r="I17" i="12"/>
  <c r="H17" i="12"/>
  <c r="G17" i="12"/>
  <c r="I16" i="12"/>
  <c r="H16" i="12"/>
  <c r="G16" i="12"/>
  <c r="I15" i="12"/>
  <c r="H15" i="12"/>
  <c r="G15" i="12"/>
  <c r="I13" i="12"/>
  <c r="H13" i="12"/>
  <c r="G13" i="12"/>
  <c r="I12" i="12"/>
  <c r="H12" i="12"/>
  <c r="G12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I5" i="12"/>
  <c r="H5" i="12"/>
  <c r="G5" i="12"/>
  <c r="I4" i="12"/>
  <c r="H4" i="12"/>
  <c r="G4" i="12"/>
  <c r="I3" i="12"/>
  <c r="H3" i="12"/>
  <c r="G3" i="12"/>
  <c r="C62" i="11"/>
  <c r="B62" i="11"/>
  <c r="C61" i="11"/>
  <c r="B61" i="11"/>
  <c r="C60" i="11"/>
  <c r="B60" i="11"/>
  <c r="C59" i="11"/>
  <c r="B59" i="11"/>
  <c r="G59" i="11" s="1"/>
  <c r="M59" i="11" s="1"/>
  <c r="C58" i="11"/>
  <c r="H58" i="11" s="1"/>
  <c r="B58" i="11"/>
  <c r="G58" i="11" s="1"/>
  <c r="M58" i="11" s="1"/>
  <c r="C57" i="11"/>
  <c r="H57" i="11" s="1"/>
  <c r="B57" i="11"/>
  <c r="G57" i="11" s="1"/>
  <c r="C56" i="11"/>
  <c r="B56" i="11"/>
  <c r="C55" i="11"/>
  <c r="B55" i="11"/>
  <c r="G55" i="11" s="1"/>
  <c r="C54" i="11"/>
  <c r="H54" i="11" s="1"/>
  <c r="B54" i="11"/>
  <c r="G54" i="11" s="1"/>
  <c r="M54" i="11" s="1"/>
  <c r="C53" i="11"/>
  <c r="H53" i="11" s="1"/>
  <c r="B53" i="11"/>
  <c r="G53" i="11" s="1"/>
  <c r="C52" i="11"/>
  <c r="B52" i="11"/>
  <c r="C50" i="11"/>
  <c r="B50" i="11"/>
  <c r="C49" i="11"/>
  <c r="B49" i="11"/>
  <c r="C48" i="11"/>
  <c r="B48" i="11"/>
  <c r="C47" i="11"/>
  <c r="B47" i="11"/>
  <c r="C46" i="11"/>
  <c r="H46" i="11" s="1"/>
  <c r="B46" i="11"/>
  <c r="G46" i="11" s="1"/>
  <c r="C45" i="11"/>
  <c r="H45" i="11" s="1"/>
  <c r="B45" i="11"/>
  <c r="G45" i="11" s="1"/>
  <c r="C44" i="11"/>
  <c r="B44" i="11"/>
  <c r="C43" i="11"/>
  <c r="H43" i="11" s="1"/>
  <c r="B43" i="11"/>
  <c r="C42" i="11"/>
  <c r="B42" i="11"/>
  <c r="G42" i="11" s="1"/>
  <c r="M42" i="11" s="1"/>
  <c r="C41" i="11"/>
  <c r="B41" i="11"/>
  <c r="C40" i="11"/>
  <c r="B40" i="11"/>
  <c r="I112" i="11"/>
  <c r="H112" i="11"/>
  <c r="G112" i="11"/>
  <c r="M112" i="11" s="1"/>
  <c r="I111" i="11"/>
  <c r="H111" i="11"/>
  <c r="G111" i="11"/>
  <c r="M111" i="11" s="1"/>
  <c r="I110" i="11"/>
  <c r="H110" i="11"/>
  <c r="G110" i="11"/>
  <c r="I109" i="11"/>
  <c r="H109" i="11"/>
  <c r="G109" i="11"/>
  <c r="I108" i="11"/>
  <c r="H108" i="11"/>
  <c r="G108" i="11"/>
  <c r="I107" i="11"/>
  <c r="H107" i="11"/>
  <c r="G107" i="11"/>
  <c r="I106" i="11"/>
  <c r="H106" i="11"/>
  <c r="G106" i="11"/>
  <c r="I105" i="11"/>
  <c r="H105" i="11"/>
  <c r="G105" i="11"/>
  <c r="M105" i="11" s="1"/>
  <c r="I104" i="11"/>
  <c r="H104" i="11"/>
  <c r="G104" i="11"/>
  <c r="I103" i="11"/>
  <c r="H103" i="11"/>
  <c r="G103" i="11"/>
  <c r="I102" i="11"/>
  <c r="H102" i="11"/>
  <c r="G102" i="11"/>
  <c r="I124" i="11"/>
  <c r="H124" i="11"/>
  <c r="G124" i="11"/>
  <c r="I123" i="11"/>
  <c r="H123" i="11"/>
  <c r="G123" i="11"/>
  <c r="H122" i="11"/>
  <c r="G122" i="11"/>
  <c r="I122" i="11"/>
  <c r="I121" i="11"/>
  <c r="H121" i="11"/>
  <c r="G121" i="11"/>
  <c r="M121" i="11" s="1"/>
  <c r="I120" i="11"/>
  <c r="H120" i="11"/>
  <c r="G120" i="11"/>
  <c r="I119" i="11"/>
  <c r="H119" i="11"/>
  <c r="G119" i="11"/>
  <c r="I118" i="11"/>
  <c r="H118" i="11"/>
  <c r="G118" i="11"/>
  <c r="M118" i="11" s="1"/>
  <c r="I117" i="11"/>
  <c r="H117" i="11"/>
  <c r="G117" i="11"/>
  <c r="I116" i="11"/>
  <c r="H116" i="11"/>
  <c r="G116" i="11"/>
  <c r="I115" i="11"/>
  <c r="H115" i="11"/>
  <c r="G115" i="11"/>
  <c r="M115" i="11" s="1"/>
  <c r="I114" i="11"/>
  <c r="H114" i="11"/>
  <c r="G114" i="11"/>
  <c r="M114" i="11" s="1"/>
  <c r="I99" i="11"/>
  <c r="H99" i="11"/>
  <c r="G99" i="11"/>
  <c r="I98" i="11"/>
  <c r="H98" i="11"/>
  <c r="G98" i="11"/>
  <c r="M98" i="11" s="1"/>
  <c r="H97" i="11"/>
  <c r="G97" i="11"/>
  <c r="M97" i="11" s="1"/>
  <c r="D97" i="11"/>
  <c r="I97" i="11" s="1"/>
  <c r="I96" i="11"/>
  <c r="H96" i="11"/>
  <c r="G96" i="11"/>
  <c r="I95" i="11"/>
  <c r="H95" i="11"/>
  <c r="G95" i="11"/>
  <c r="I94" i="11"/>
  <c r="H94" i="11"/>
  <c r="G94" i="11"/>
  <c r="M94" i="11" s="1"/>
  <c r="I93" i="11"/>
  <c r="H93" i="11"/>
  <c r="G93" i="11"/>
  <c r="I92" i="11"/>
  <c r="H92" i="11"/>
  <c r="G92" i="11"/>
  <c r="I91" i="11"/>
  <c r="H91" i="11"/>
  <c r="G91" i="11"/>
  <c r="I90" i="11"/>
  <c r="H90" i="11"/>
  <c r="G90" i="11"/>
  <c r="I89" i="11"/>
  <c r="H89" i="11"/>
  <c r="G89" i="11"/>
  <c r="I87" i="11"/>
  <c r="H87" i="11"/>
  <c r="G87" i="11"/>
  <c r="M87" i="11" s="1"/>
  <c r="I86" i="11"/>
  <c r="H86" i="11"/>
  <c r="G86" i="11"/>
  <c r="M86" i="11" s="1"/>
  <c r="I85" i="11"/>
  <c r="H85" i="11"/>
  <c r="G85" i="11"/>
  <c r="I84" i="11"/>
  <c r="H84" i="11"/>
  <c r="G84" i="11"/>
  <c r="I83" i="11"/>
  <c r="H83" i="11"/>
  <c r="G83" i="11"/>
  <c r="M83" i="11" s="1"/>
  <c r="I82" i="11"/>
  <c r="H82" i="11"/>
  <c r="G82" i="11"/>
  <c r="I81" i="11"/>
  <c r="H81" i="11"/>
  <c r="G81" i="11"/>
  <c r="I80" i="11"/>
  <c r="H80" i="11"/>
  <c r="G80" i="11"/>
  <c r="M80" i="11" s="1"/>
  <c r="I79" i="11"/>
  <c r="H79" i="11"/>
  <c r="G79" i="11"/>
  <c r="M79" i="11" s="1"/>
  <c r="I78" i="11"/>
  <c r="H78" i="11"/>
  <c r="G78" i="11"/>
  <c r="I77" i="11"/>
  <c r="H77" i="11"/>
  <c r="G77" i="11"/>
  <c r="M77" i="11" s="1"/>
  <c r="I75" i="11"/>
  <c r="H75" i="11"/>
  <c r="G75" i="11"/>
  <c r="I74" i="11"/>
  <c r="H74" i="11"/>
  <c r="G74" i="11"/>
  <c r="I73" i="11"/>
  <c r="H73" i="11"/>
  <c r="G73" i="11"/>
  <c r="I72" i="11"/>
  <c r="H72" i="11"/>
  <c r="G72" i="11"/>
  <c r="M72" i="11" s="1"/>
  <c r="I71" i="11"/>
  <c r="H71" i="11"/>
  <c r="G71" i="11"/>
  <c r="I70" i="11"/>
  <c r="H70" i="11"/>
  <c r="G70" i="11"/>
  <c r="I69" i="11"/>
  <c r="H69" i="11"/>
  <c r="G69" i="11"/>
  <c r="I68" i="11"/>
  <c r="H68" i="11"/>
  <c r="G68" i="11"/>
  <c r="I67" i="11"/>
  <c r="H67" i="11"/>
  <c r="G67" i="11"/>
  <c r="I66" i="11"/>
  <c r="H66" i="11"/>
  <c r="G66" i="11"/>
  <c r="M66" i="11" s="1"/>
  <c r="I65" i="11"/>
  <c r="H65" i="11"/>
  <c r="G65" i="11"/>
  <c r="M65" i="11" s="1"/>
  <c r="I62" i="11"/>
  <c r="H62" i="11"/>
  <c r="G62" i="11"/>
  <c r="I61" i="11"/>
  <c r="H61" i="11"/>
  <c r="G61" i="11"/>
  <c r="I60" i="11"/>
  <c r="H60" i="11"/>
  <c r="G60" i="11"/>
  <c r="M60" i="11" s="1"/>
  <c r="I59" i="11"/>
  <c r="H59" i="11"/>
  <c r="I58" i="11"/>
  <c r="I57" i="11"/>
  <c r="I56" i="11"/>
  <c r="H56" i="11"/>
  <c r="G56" i="11"/>
  <c r="I55" i="11"/>
  <c r="H55" i="11"/>
  <c r="I54" i="11"/>
  <c r="I53" i="11"/>
  <c r="I52" i="11"/>
  <c r="H52" i="11"/>
  <c r="G52" i="11"/>
  <c r="I50" i="11"/>
  <c r="H50" i="11"/>
  <c r="G50" i="11"/>
  <c r="I49" i="11"/>
  <c r="H49" i="11"/>
  <c r="G49" i="11"/>
  <c r="M49" i="11" s="1"/>
  <c r="I48" i="11"/>
  <c r="H48" i="11"/>
  <c r="G48" i="11"/>
  <c r="I47" i="11"/>
  <c r="H47" i="11"/>
  <c r="G47" i="11"/>
  <c r="I46" i="11"/>
  <c r="I45" i="11"/>
  <c r="I44" i="11"/>
  <c r="H44" i="11"/>
  <c r="G44" i="11"/>
  <c r="M44" i="11" s="1"/>
  <c r="I43" i="11"/>
  <c r="G43" i="11"/>
  <c r="I42" i="11"/>
  <c r="H42" i="11"/>
  <c r="I41" i="11"/>
  <c r="H41" i="11"/>
  <c r="G41" i="11"/>
  <c r="M41" i="11" s="1"/>
  <c r="I40" i="11"/>
  <c r="H40" i="11"/>
  <c r="G40" i="11"/>
  <c r="I37" i="11"/>
  <c r="H37" i="11"/>
  <c r="G37" i="11"/>
  <c r="I36" i="11"/>
  <c r="H36" i="11"/>
  <c r="G36" i="11"/>
  <c r="I35" i="11"/>
  <c r="H35" i="11"/>
  <c r="G35" i="11"/>
  <c r="M35" i="11" s="1"/>
  <c r="I34" i="11"/>
  <c r="H34" i="11"/>
  <c r="G34" i="11"/>
  <c r="I33" i="11"/>
  <c r="H33" i="11"/>
  <c r="G33" i="11"/>
  <c r="M33" i="11" s="1"/>
  <c r="I32" i="11"/>
  <c r="H32" i="11"/>
  <c r="G32" i="11"/>
  <c r="I31" i="11"/>
  <c r="H31" i="11"/>
  <c r="G31" i="11"/>
  <c r="M31" i="11" s="1"/>
  <c r="I30" i="11"/>
  <c r="H30" i="11"/>
  <c r="G30" i="11"/>
  <c r="I29" i="11"/>
  <c r="H29" i="11"/>
  <c r="G29" i="11"/>
  <c r="M29" i="11" s="1"/>
  <c r="I28" i="11"/>
  <c r="H28" i="11"/>
  <c r="G28" i="11"/>
  <c r="M28" i="11" s="1"/>
  <c r="I27" i="11"/>
  <c r="H27" i="11"/>
  <c r="G27" i="11"/>
  <c r="I25" i="11"/>
  <c r="H25" i="11"/>
  <c r="G25" i="11"/>
  <c r="I24" i="11"/>
  <c r="H24" i="11"/>
  <c r="G24" i="11"/>
  <c r="M24" i="11" s="1"/>
  <c r="I23" i="11"/>
  <c r="H23" i="11"/>
  <c r="G23" i="11"/>
  <c r="I22" i="11"/>
  <c r="H22" i="11"/>
  <c r="G22" i="11"/>
  <c r="I21" i="11"/>
  <c r="H21" i="11"/>
  <c r="G21" i="11"/>
  <c r="M21" i="11" s="1"/>
  <c r="I20" i="11"/>
  <c r="H20" i="11"/>
  <c r="G20" i="11"/>
  <c r="M20" i="11" s="1"/>
  <c r="I19" i="11"/>
  <c r="H19" i="11"/>
  <c r="G19" i="11"/>
  <c r="I18" i="11"/>
  <c r="H18" i="11"/>
  <c r="G18" i="11"/>
  <c r="M18" i="11" s="1"/>
  <c r="I17" i="11"/>
  <c r="H17" i="11"/>
  <c r="G17" i="11"/>
  <c r="I16" i="11"/>
  <c r="H16" i="11"/>
  <c r="G16" i="11"/>
  <c r="I15" i="11"/>
  <c r="H15" i="11"/>
  <c r="G15" i="11"/>
  <c r="I13" i="11"/>
  <c r="H13" i="11"/>
  <c r="G13" i="11"/>
  <c r="M13" i="11" s="1"/>
  <c r="I12" i="11"/>
  <c r="H12" i="11"/>
  <c r="G12" i="11"/>
  <c r="I11" i="11"/>
  <c r="H11" i="11"/>
  <c r="G11" i="11"/>
  <c r="M11" i="11" s="1"/>
  <c r="I10" i="11"/>
  <c r="H10" i="11"/>
  <c r="G10" i="11"/>
  <c r="I9" i="11"/>
  <c r="H9" i="11"/>
  <c r="G9" i="11"/>
  <c r="M9" i="11" s="1"/>
  <c r="I8" i="11"/>
  <c r="H8" i="11"/>
  <c r="G8" i="11"/>
  <c r="I7" i="11"/>
  <c r="H7" i="11"/>
  <c r="G7" i="11"/>
  <c r="M7" i="11" s="1"/>
  <c r="I6" i="11"/>
  <c r="H6" i="11"/>
  <c r="G6" i="11"/>
  <c r="M6" i="11" s="1"/>
  <c r="I5" i="11"/>
  <c r="H5" i="11"/>
  <c r="G5" i="11"/>
  <c r="I4" i="11"/>
  <c r="H4" i="11"/>
  <c r="G4" i="11"/>
  <c r="I3" i="11"/>
  <c r="H3" i="11"/>
  <c r="G3" i="11"/>
  <c r="M3" i="11" s="1"/>
  <c r="M109" i="11" l="1"/>
  <c r="M8" i="11"/>
  <c r="M30" i="11"/>
  <c r="M67" i="11"/>
  <c r="M89" i="11"/>
  <c r="M123" i="11"/>
  <c r="M70" i="11"/>
  <c r="M92" i="11"/>
  <c r="M103" i="11"/>
  <c r="M45" i="11"/>
  <c r="M23" i="11"/>
  <c r="M48" i="11"/>
  <c r="M82" i="11"/>
  <c r="M117" i="11"/>
  <c r="M17" i="11"/>
  <c r="M40" i="11"/>
  <c r="M75" i="11"/>
  <c r="M108" i="11"/>
  <c r="M68" i="11"/>
  <c r="M90" i="11"/>
  <c r="M124" i="11"/>
  <c r="M53" i="11"/>
  <c r="M22" i="11"/>
  <c r="M47" i="11"/>
  <c r="M81" i="11"/>
  <c r="M116" i="11"/>
  <c r="M43" i="11"/>
  <c r="M15" i="11"/>
  <c r="M36" i="11"/>
  <c r="M56" i="11"/>
  <c r="M73" i="11"/>
  <c r="M95" i="11"/>
  <c r="M122" i="11"/>
  <c r="M106" i="11"/>
  <c r="M5" i="11"/>
  <c r="M27" i="11"/>
  <c r="M52" i="11"/>
  <c r="M62" i="11"/>
  <c r="M85" i="11"/>
  <c r="M120" i="11"/>
  <c r="M46" i="11"/>
  <c r="M57" i="11"/>
  <c r="M16" i="11"/>
  <c r="M37" i="11"/>
  <c r="M74" i="11"/>
  <c r="M96" i="11"/>
  <c r="M107" i="11"/>
  <c r="M10" i="11"/>
  <c r="M32" i="11"/>
  <c r="M69" i="11"/>
  <c r="M91" i="11"/>
  <c r="M102" i="11"/>
  <c r="M55" i="11"/>
  <c r="M4" i="11"/>
  <c r="M25" i="11"/>
  <c r="M50" i="11"/>
  <c r="M61" i="11"/>
  <c r="M84" i="11"/>
  <c r="M119" i="11"/>
  <c r="M19" i="11"/>
  <c r="M78" i="11"/>
  <c r="M99" i="11"/>
  <c r="M110" i="11"/>
  <c r="M12" i="11"/>
  <c r="M34" i="11"/>
  <c r="M71" i="11"/>
  <c r="M93" i="11"/>
  <c r="M104" i="11"/>
  <c r="I119" i="4" l="1"/>
  <c r="H119" i="4"/>
  <c r="G119" i="4"/>
  <c r="M119" i="4" s="1"/>
  <c r="I118" i="4"/>
  <c r="H118" i="4"/>
  <c r="G118" i="4"/>
  <c r="M118" i="4" s="1"/>
  <c r="I117" i="4"/>
  <c r="H117" i="4"/>
  <c r="G117" i="4"/>
  <c r="M117" i="4" s="1"/>
  <c r="I116" i="4"/>
  <c r="H116" i="4"/>
  <c r="G116" i="4"/>
  <c r="M116" i="4" s="1"/>
  <c r="I115" i="4"/>
  <c r="H115" i="4"/>
  <c r="G115" i="4"/>
  <c r="M115" i="4" s="1"/>
  <c r="I114" i="4"/>
  <c r="H114" i="4"/>
  <c r="G114" i="4"/>
  <c r="M114" i="4" s="1"/>
  <c r="I113" i="4"/>
  <c r="H113" i="4"/>
  <c r="G113" i="4"/>
  <c r="I112" i="4"/>
  <c r="H112" i="4"/>
  <c r="G112" i="4"/>
  <c r="I111" i="4"/>
  <c r="H111" i="4"/>
  <c r="G111" i="4"/>
  <c r="I110" i="4"/>
  <c r="H110" i="4"/>
  <c r="G110" i="4"/>
  <c r="M110" i="4" s="1"/>
  <c r="I108" i="4"/>
  <c r="H108" i="4"/>
  <c r="G108" i="4"/>
  <c r="M108" i="4" s="1"/>
  <c r="I107" i="4"/>
  <c r="H107" i="4"/>
  <c r="G107" i="4"/>
  <c r="M107" i="4" s="1"/>
  <c r="I106" i="4"/>
  <c r="H106" i="4"/>
  <c r="G106" i="4"/>
  <c r="I105" i="4"/>
  <c r="H105" i="4"/>
  <c r="G105" i="4"/>
  <c r="M105" i="4" s="1"/>
  <c r="I104" i="4"/>
  <c r="H104" i="4"/>
  <c r="G104" i="4"/>
  <c r="M104" i="4" s="1"/>
  <c r="I103" i="4"/>
  <c r="H103" i="4"/>
  <c r="G103" i="4"/>
  <c r="M103" i="4" s="1"/>
  <c r="I102" i="4"/>
  <c r="H102" i="4"/>
  <c r="G102" i="4"/>
  <c r="M102" i="4" s="1"/>
  <c r="I101" i="4"/>
  <c r="H101" i="4"/>
  <c r="G101" i="4"/>
  <c r="I100" i="4"/>
  <c r="H100" i="4"/>
  <c r="G100" i="4"/>
  <c r="M100" i="4" s="1"/>
  <c r="I99" i="4"/>
  <c r="H99" i="4"/>
  <c r="G99" i="4"/>
  <c r="M99" i="4" s="1"/>
  <c r="I62" i="4"/>
  <c r="H62" i="4"/>
  <c r="G62" i="4"/>
  <c r="M62" i="4" s="1"/>
  <c r="I61" i="4"/>
  <c r="H61" i="4"/>
  <c r="G61" i="4"/>
  <c r="M61" i="4" s="1"/>
  <c r="I60" i="4"/>
  <c r="H60" i="4"/>
  <c r="G60" i="4"/>
  <c r="M60" i="4" s="1"/>
  <c r="I59" i="4"/>
  <c r="H59" i="4"/>
  <c r="G59" i="4"/>
  <c r="M59" i="4" s="1"/>
  <c r="I58" i="4"/>
  <c r="H58" i="4"/>
  <c r="G58" i="4"/>
  <c r="M58" i="4" s="1"/>
  <c r="I57" i="4"/>
  <c r="H57" i="4"/>
  <c r="G57" i="4"/>
  <c r="M57" i="4" s="1"/>
  <c r="I56" i="4"/>
  <c r="H56" i="4"/>
  <c r="G56" i="4"/>
  <c r="I55" i="4"/>
  <c r="H55" i="4"/>
  <c r="G55" i="4"/>
  <c r="I54" i="4"/>
  <c r="H54" i="4"/>
  <c r="G54" i="4"/>
  <c r="I53" i="4"/>
  <c r="H53" i="4"/>
  <c r="G53" i="4"/>
  <c r="M53" i="4" s="1"/>
  <c r="I52" i="4"/>
  <c r="H52" i="4"/>
  <c r="G52" i="4"/>
  <c r="M52" i="4" s="1"/>
  <c r="I50" i="4"/>
  <c r="H50" i="4"/>
  <c r="G50" i="4"/>
  <c r="M50" i="4" s="1"/>
  <c r="I49" i="4"/>
  <c r="H49" i="4"/>
  <c r="G49" i="4"/>
  <c r="I48" i="4"/>
  <c r="H48" i="4"/>
  <c r="G48" i="4"/>
  <c r="M48" i="4" s="1"/>
  <c r="I47" i="4"/>
  <c r="H47" i="4"/>
  <c r="G47" i="4"/>
  <c r="M47" i="4" s="1"/>
  <c r="I46" i="4"/>
  <c r="H46" i="4"/>
  <c r="G46" i="4"/>
  <c r="M46" i="4" s="1"/>
  <c r="I45" i="4"/>
  <c r="H45" i="4"/>
  <c r="G45" i="4"/>
  <c r="M45" i="4" s="1"/>
  <c r="I44" i="4"/>
  <c r="H44" i="4"/>
  <c r="G44" i="4"/>
  <c r="I43" i="4"/>
  <c r="H43" i="4"/>
  <c r="G43" i="4"/>
  <c r="M43" i="4" s="1"/>
  <c r="I42" i="4"/>
  <c r="H42" i="4"/>
  <c r="G42" i="4"/>
  <c r="M42" i="4" s="1"/>
  <c r="I41" i="4"/>
  <c r="H41" i="4"/>
  <c r="G41" i="4"/>
  <c r="M41" i="4" s="1"/>
  <c r="I40" i="4"/>
  <c r="H40" i="4"/>
  <c r="G40" i="4"/>
  <c r="M40" i="4" s="1"/>
  <c r="M49" i="4" l="1"/>
  <c r="M106" i="4"/>
  <c r="M54" i="4"/>
  <c r="M44" i="4"/>
  <c r="M101" i="4"/>
  <c r="M111" i="4"/>
  <c r="M55" i="4"/>
  <c r="M112" i="4"/>
  <c r="M56" i="4"/>
  <c r="M113" i="4"/>
  <c r="I74" i="4"/>
  <c r="H74" i="4"/>
  <c r="G74" i="4"/>
  <c r="M74" i="4" s="1"/>
  <c r="I73" i="4"/>
  <c r="H73" i="4"/>
  <c r="G73" i="4"/>
  <c r="I72" i="4"/>
  <c r="H72" i="4"/>
  <c r="G72" i="4"/>
  <c r="I71" i="4"/>
  <c r="H71" i="4"/>
  <c r="G71" i="4"/>
  <c r="M71" i="4" s="1"/>
  <c r="I70" i="4"/>
  <c r="H70" i="4"/>
  <c r="G70" i="4"/>
  <c r="M70" i="4" s="1"/>
  <c r="I69" i="4"/>
  <c r="H69" i="4"/>
  <c r="G69" i="4"/>
  <c r="I68" i="4"/>
  <c r="H68" i="4"/>
  <c r="G68" i="4"/>
  <c r="I67" i="4"/>
  <c r="H67" i="4"/>
  <c r="G67" i="4"/>
  <c r="M67" i="4" s="1"/>
  <c r="I66" i="4"/>
  <c r="H66" i="4"/>
  <c r="G66" i="4"/>
  <c r="I65" i="4"/>
  <c r="H65" i="4"/>
  <c r="G65" i="4"/>
  <c r="M65" i="4" s="1"/>
  <c r="I96" i="4"/>
  <c r="H96" i="4"/>
  <c r="G96" i="4"/>
  <c r="I95" i="4"/>
  <c r="H95" i="4"/>
  <c r="G95" i="4"/>
  <c r="I94" i="4"/>
  <c r="H94" i="4"/>
  <c r="G94" i="4"/>
  <c r="I93" i="4"/>
  <c r="H93" i="4"/>
  <c r="G93" i="4"/>
  <c r="M93" i="4" s="1"/>
  <c r="I92" i="4"/>
  <c r="H92" i="4"/>
  <c r="G92" i="4"/>
  <c r="I91" i="4"/>
  <c r="H91" i="4"/>
  <c r="G91" i="4"/>
  <c r="M91" i="4" s="1"/>
  <c r="I90" i="4"/>
  <c r="H90" i="4"/>
  <c r="G90" i="4"/>
  <c r="I89" i="4"/>
  <c r="H89" i="4"/>
  <c r="G89" i="4"/>
  <c r="I88" i="4"/>
  <c r="H88" i="4"/>
  <c r="G88" i="4"/>
  <c r="M88" i="4" s="1"/>
  <c r="I87" i="4"/>
  <c r="H87" i="4"/>
  <c r="G87" i="4"/>
  <c r="M87" i="4" s="1"/>
  <c r="I85" i="4"/>
  <c r="H85" i="4"/>
  <c r="G85" i="4"/>
  <c r="M85" i="4" s="1"/>
  <c r="I84" i="4"/>
  <c r="H84" i="4"/>
  <c r="G84" i="4"/>
  <c r="I83" i="4"/>
  <c r="H83" i="4"/>
  <c r="G83" i="4"/>
  <c r="I82" i="4"/>
  <c r="H82" i="4"/>
  <c r="G82" i="4"/>
  <c r="M82" i="4" s="1"/>
  <c r="I81" i="4"/>
  <c r="H81" i="4"/>
  <c r="G81" i="4"/>
  <c r="M81" i="4" s="1"/>
  <c r="I80" i="4"/>
  <c r="H80" i="4"/>
  <c r="G80" i="4"/>
  <c r="I79" i="4"/>
  <c r="H79" i="4"/>
  <c r="G79" i="4"/>
  <c r="I78" i="4"/>
  <c r="H78" i="4"/>
  <c r="G78" i="4"/>
  <c r="M78" i="4" s="1"/>
  <c r="I77" i="4"/>
  <c r="H77" i="4"/>
  <c r="G77" i="4"/>
  <c r="I76" i="4"/>
  <c r="H76" i="4"/>
  <c r="G76" i="4"/>
  <c r="M76" i="4" s="1"/>
  <c r="I13" i="4"/>
  <c r="H13" i="4"/>
  <c r="G13" i="4"/>
  <c r="I12" i="4"/>
  <c r="H12" i="4"/>
  <c r="G12" i="4"/>
  <c r="I11" i="4"/>
  <c r="H11" i="4"/>
  <c r="G11" i="4"/>
  <c r="I10" i="4"/>
  <c r="H10" i="4"/>
  <c r="G10" i="4"/>
  <c r="M10" i="4" s="1"/>
  <c r="I9" i="4"/>
  <c r="H9" i="4"/>
  <c r="G9" i="4"/>
  <c r="I8" i="4"/>
  <c r="H8" i="4"/>
  <c r="G8" i="4"/>
  <c r="M8" i="4" s="1"/>
  <c r="I7" i="4"/>
  <c r="H7" i="4"/>
  <c r="G7" i="4"/>
  <c r="I6" i="4"/>
  <c r="H6" i="4"/>
  <c r="G6" i="4"/>
  <c r="I5" i="4"/>
  <c r="H5" i="4"/>
  <c r="G5" i="4"/>
  <c r="M5" i="4" s="1"/>
  <c r="I4" i="4"/>
  <c r="H4" i="4"/>
  <c r="G4" i="4"/>
  <c r="M4" i="4" s="1"/>
  <c r="I3" i="4"/>
  <c r="H3" i="4"/>
  <c r="G3" i="4"/>
  <c r="M3" i="4" s="1"/>
  <c r="I37" i="4"/>
  <c r="H37" i="4"/>
  <c r="G37" i="4"/>
  <c r="I36" i="4"/>
  <c r="H36" i="4"/>
  <c r="G36" i="4"/>
  <c r="I35" i="4"/>
  <c r="H35" i="4"/>
  <c r="G35" i="4"/>
  <c r="M35" i="4" s="1"/>
  <c r="I34" i="4"/>
  <c r="H34" i="4"/>
  <c r="G34" i="4"/>
  <c r="M34" i="4" s="1"/>
  <c r="I33" i="4"/>
  <c r="H33" i="4"/>
  <c r="G33" i="4"/>
  <c r="M33" i="4" s="1"/>
  <c r="I32" i="4"/>
  <c r="H32" i="4"/>
  <c r="G32" i="4"/>
  <c r="I31" i="4"/>
  <c r="H31" i="4"/>
  <c r="G31" i="4"/>
  <c r="M31" i="4" s="1"/>
  <c r="I30" i="4"/>
  <c r="H30" i="4"/>
  <c r="G30" i="4"/>
  <c r="I29" i="4"/>
  <c r="H29" i="4"/>
  <c r="G29" i="4"/>
  <c r="M29" i="4" s="1"/>
  <c r="I28" i="4"/>
  <c r="H28" i="4"/>
  <c r="G28" i="4"/>
  <c r="I27" i="4"/>
  <c r="H27" i="4"/>
  <c r="G27" i="4"/>
  <c r="I25" i="4"/>
  <c r="H25" i="4"/>
  <c r="G25" i="4"/>
  <c r="I24" i="4"/>
  <c r="H24" i="4"/>
  <c r="G24" i="4"/>
  <c r="M24" i="4" s="1"/>
  <c r="I23" i="4"/>
  <c r="H23" i="4"/>
  <c r="G23" i="4"/>
  <c r="I22" i="4"/>
  <c r="H22" i="4"/>
  <c r="G22" i="4"/>
  <c r="M22" i="4" s="1"/>
  <c r="I21" i="4"/>
  <c r="H21" i="4"/>
  <c r="G21" i="4"/>
  <c r="I20" i="4"/>
  <c r="H20" i="4"/>
  <c r="G20" i="4"/>
  <c r="I19" i="4"/>
  <c r="H19" i="4"/>
  <c r="G19" i="4"/>
  <c r="M19" i="4" s="1"/>
  <c r="I18" i="4"/>
  <c r="H18" i="4"/>
  <c r="G18" i="4"/>
  <c r="M18" i="4" s="1"/>
  <c r="I17" i="4"/>
  <c r="H17" i="4"/>
  <c r="G17" i="4"/>
  <c r="M17" i="4" s="1"/>
  <c r="I16" i="4"/>
  <c r="H16" i="4"/>
  <c r="G16" i="4"/>
  <c r="I15" i="4"/>
  <c r="H15" i="4"/>
  <c r="G15" i="4"/>
  <c r="M15" i="4" l="1"/>
  <c r="M36" i="4"/>
  <c r="M83" i="4"/>
  <c r="M72" i="4"/>
  <c r="M21" i="4"/>
  <c r="M7" i="4"/>
  <c r="M90" i="4"/>
  <c r="M23" i="4"/>
  <c r="M9" i="4"/>
  <c r="M92" i="4"/>
  <c r="M80" i="4"/>
  <c r="M69" i="4"/>
  <c r="M16" i="4"/>
  <c r="M37" i="4"/>
  <c r="M84" i="4"/>
  <c r="M73" i="4"/>
  <c r="M25" i="4"/>
  <c r="M94" i="4"/>
  <c r="M28" i="4"/>
  <c r="M13" i="4"/>
  <c r="M96" i="4"/>
  <c r="M30" i="4"/>
  <c r="M77" i="4"/>
  <c r="M66" i="4"/>
  <c r="M32" i="4"/>
  <c r="M79" i="4"/>
  <c r="M68" i="4"/>
  <c r="M11" i="4"/>
  <c r="M27" i="4"/>
  <c r="M12" i="4"/>
  <c r="M95" i="4"/>
  <c r="M20" i="4"/>
  <c r="M6" i="4"/>
  <c r="M89" i="4"/>
</calcChain>
</file>

<file path=xl/comments1.xml><?xml version="1.0" encoding="utf-8"?>
<comments xmlns="http://schemas.openxmlformats.org/spreadsheetml/2006/main">
  <authors>
    <author>Frolain Pablacio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Setting out from dwg. nos.
A-C-D032 &amp; 033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Outline from
A-C-D135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A-C-D155</t>
        </r>
      </text>
    </comment>
  </commentList>
</comments>
</file>

<file path=xl/sharedStrings.xml><?xml version="1.0" encoding="utf-8"?>
<sst xmlns="http://schemas.openxmlformats.org/spreadsheetml/2006/main" count="1105" uniqueCount="403">
  <si>
    <t>X</t>
  </si>
  <si>
    <t>Y</t>
  </si>
  <si>
    <t>Z</t>
  </si>
  <si>
    <t>A3. 1-IN01</t>
  </si>
  <si>
    <t>A3. 1-IN02</t>
  </si>
  <si>
    <t>A3. 1-IN03</t>
  </si>
  <si>
    <t>A3. 1-IN04</t>
  </si>
  <si>
    <t>A3. 1-IN05</t>
  </si>
  <si>
    <t>A3. 1-IN06</t>
  </si>
  <si>
    <t>A3. 1-IN07</t>
  </si>
  <si>
    <t>A3. 1-IN08</t>
  </si>
  <si>
    <t>A3.1-CN01</t>
  </si>
  <si>
    <t>A3.1-CN02</t>
  </si>
  <si>
    <t>A3.1-CN03</t>
  </si>
  <si>
    <t>A3.1-CN04</t>
  </si>
  <si>
    <t>A3.1-CN05</t>
  </si>
  <si>
    <t>A3.1-CN06</t>
  </si>
  <si>
    <t>A3.1-CN07</t>
  </si>
  <si>
    <t>A3.1-CN08</t>
  </si>
  <si>
    <t>A3.1-EN01</t>
  </si>
  <si>
    <t>A3.1-EN02</t>
  </si>
  <si>
    <t>A3.1-EN03</t>
  </si>
  <si>
    <t>A3.1-EN04</t>
  </si>
  <si>
    <t>A3.1-EN05</t>
  </si>
  <si>
    <t>A3.1-EN06</t>
  </si>
  <si>
    <t>A3.1-EN07</t>
  </si>
  <si>
    <t>A3.1-EN08</t>
  </si>
  <si>
    <t>A3.2-IN01</t>
  </si>
  <si>
    <t>A3.2-IN02</t>
  </si>
  <si>
    <t>A3.2-IN03</t>
  </si>
  <si>
    <t>A3.2-IN04</t>
  </si>
  <si>
    <t>A3.2-IN05</t>
  </si>
  <si>
    <t>A3.2-IN06</t>
  </si>
  <si>
    <t>A3.2-IN07</t>
  </si>
  <si>
    <t>A3.2-IN08</t>
  </si>
  <si>
    <t>A3.2-CN01</t>
  </si>
  <si>
    <t>A3.2-CN02</t>
  </si>
  <si>
    <t>A3.2-CN03</t>
  </si>
  <si>
    <t>A3.2-CN04</t>
  </si>
  <si>
    <t>A3.2-CN05</t>
  </si>
  <si>
    <t>A3.2-CN06</t>
  </si>
  <si>
    <t>A3.2-CN07</t>
  </si>
  <si>
    <t>A3.2-CN08</t>
  </si>
  <si>
    <t>A3.2-EN01</t>
  </si>
  <si>
    <t>A3.2-EN02</t>
  </si>
  <si>
    <t>A3.2-EN03</t>
  </si>
  <si>
    <t>A3.2-EN04</t>
  </si>
  <si>
    <t>A3.2-EN05</t>
  </si>
  <si>
    <t>A3.2-EN06</t>
  </si>
  <si>
    <t>A3.2-EN07</t>
  </si>
  <si>
    <t>A3.2-EN08</t>
  </si>
  <si>
    <t>0</t>
  </si>
  <si>
    <t>A5.1-CN01</t>
  </si>
  <si>
    <t>A5.1-CN02</t>
  </si>
  <si>
    <t>A5.1-CN03</t>
  </si>
  <si>
    <t>A5.1-CN04</t>
  </si>
  <si>
    <t>A5.1-CN05</t>
  </si>
  <si>
    <t>A5.1-CN06</t>
  </si>
  <si>
    <t>A5.1-CN07</t>
  </si>
  <si>
    <t>A5.1-CN08</t>
  </si>
  <si>
    <t>A5.1-CN09</t>
  </si>
  <si>
    <t>A5.1-CN10</t>
  </si>
  <si>
    <t>A5.1-CN11</t>
  </si>
  <si>
    <t>A5.1-EN01</t>
  </si>
  <si>
    <t>A5.1-EN02</t>
  </si>
  <si>
    <t>A5.1-EN03</t>
  </si>
  <si>
    <t>A5.1-EN04</t>
  </si>
  <si>
    <t>A5.1-EN05</t>
  </si>
  <si>
    <t>A5.1-EN06</t>
  </si>
  <si>
    <t>A5.1-EN07</t>
  </si>
  <si>
    <t>A5.1-EN08</t>
  </si>
  <si>
    <t>A5.1-EN09</t>
  </si>
  <si>
    <t>A5.1-EN10</t>
  </si>
  <si>
    <t>A5.1-EN11</t>
  </si>
  <si>
    <t>A5.1-IN01</t>
  </si>
  <si>
    <t>A5.1-IN02</t>
  </si>
  <si>
    <t>A5.1-IN03</t>
  </si>
  <si>
    <t>A5.1-IN04</t>
  </si>
  <si>
    <t>A5.1-IN05</t>
  </si>
  <si>
    <t>A5.1-IN06</t>
  </si>
  <si>
    <t>A5.1-IN07</t>
  </si>
  <si>
    <t>A5.1-IN08</t>
  </si>
  <si>
    <t>A5.1-IN09</t>
  </si>
  <si>
    <t>A5.1-IN10</t>
  </si>
  <si>
    <t>A5.1-IN11</t>
  </si>
  <si>
    <t>A5.2-CN01</t>
  </si>
  <si>
    <t>A5.2-CN02</t>
  </si>
  <si>
    <t>A5.2-CN03</t>
  </si>
  <si>
    <t>A5.2-CN04</t>
  </si>
  <si>
    <t>A5.2-CN05</t>
  </si>
  <si>
    <t>A5.2-CN06</t>
  </si>
  <si>
    <t>A5.2-CN07</t>
  </si>
  <si>
    <t>A5.2-CN08</t>
  </si>
  <si>
    <t>A5.2-CN09</t>
  </si>
  <si>
    <t>A5.2-CN10</t>
  </si>
  <si>
    <t>A5.2-EN01</t>
  </si>
  <si>
    <t>A5.2-EN02</t>
  </si>
  <si>
    <t>A5.2-EN03</t>
  </si>
  <si>
    <t>A5.2-EN04</t>
  </si>
  <si>
    <t>A5.2-EN05</t>
  </si>
  <si>
    <t>A5.2-EN06</t>
  </si>
  <si>
    <t>A5.2-EN07</t>
  </si>
  <si>
    <t>A5.2-EN08</t>
  </si>
  <si>
    <t>A5.2-EN09</t>
  </si>
  <si>
    <t>A5.2-EN10</t>
  </si>
  <si>
    <t>A5.2-IN01</t>
  </si>
  <si>
    <t>A5.2-IN02</t>
  </si>
  <si>
    <t>A5.2-IN03</t>
  </si>
  <si>
    <t>A5.2-IN04</t>
  </si>
  <si>
    <t>A5.2-IN05</t>
  </si>
  <si>
    <t>A5.2-IN06</t>
  </si>
  <si>
    <t>A5.2-IN07</t>
  </si>
  <si>
    <t>A5.2-IN08</t>
  </si>
  <si>
    <t>A5.2-IN09</t>
  </si>
  <si>
    <t>A5.2-IN10</t>
  </si>
  <si>
    <t>Point</t>
  </si>
  <si>
    <t>A2.1-IN01</t>
  </si>
  <si>
    <t>A2.1-CN01</t>
  </si>
  <si>
    <t>A2.1-IN02</t>
  </si>
  <si>
    <t>A2.1-CN02</t>
  </si>
  <si>
    <t>A2.1-IN03</t>
  </si>
  <si>
    <t>A2.1-CN03</t>
  </si>
  <si>
    <t>A2.1-IN04</t>
  </si>
  <si>
    <t>A2.1-CN04</t>
  </si>
  <si>
    <t>A2.1-IN05</t>
  </si>
  <si>
    <t>A2.1-CN05</t>
  </si>
  <si>
    <t>A2.1-IN06</t>
  </si>
  <si>
    <t>A2.1-CN06</t>
  </si>
  <si>
    <t>A2.1-IN07</t>
  </si>
  <si>
    <t>A2.1-CN07</t>
  </si>
  <si>
    <t>A2.1-IN08</t>
  </si>
  <si>
    <t>A2.1-CN08</t>
  </si>
  <si>
    <t>A2.1-IN09</t>
  </si>
  <si>
    <t>A2.1-CN09</t>
  </si>
  <si>
    <t>A2.1-IN10</t>
  </si>
  <si>
    <t>A2.1-CN10</t>
  </si>
  <si>
    <t>A2.1-IN11</t>
  </si>
  <si>
    <t>A2.1-EN01</t>
  </si>
  <si>
    <t>A2.2-EN01</t>
  </si>
  <si>
    <t>A2.2-IN01</t>
  </si>
  <si>
    <t>A2.2-CN01</t>
  </si>
  <si>
    <t>A2.1-EN02</t>
  </si>
  <si>
    <t>A2.2-EN02</t>
  </si>
  <si>
    <t>A2.2-IN02</t>
  </si>
  <si>
    <t>A2.2-CN02</t>
  </si>
  <si>
    <t>A2.1-EN03</t>
  </si>
  <si>
    <t>A2.2-EN03</t>
  </si>
  <si>
    <t>A2.2-IN03</t>
  </si>
  <si>
    <t>A2.2-CN03</t>
  </si>
  <si>
    <t>A2.1-EN04</t>
  </si>
  <si>
    <t>A2.2-EN04</t>
  </si>
  <si>
    <t>A2.2-IN04</t>
  </si>
  <si>
    <t>A2.2-CN04</t>
  </si>
  <si>
    <t>A2.1-EN05</t>
  </si>
  <si>
    <t>A2.2-EN05</t>
  </si>
  <si>
    <t>A2.2-IN05</t>
  </si>
  <si>
    <t>A2.2-CN05</t>
  </si>
  <si>
    <t>A2.1-EN06</t>
  </si>
  <si>
    <t>A2.2-EN06</t>
  </si>
  <si>
    <t>A2.2-IN06</t>
  </si>
  <si>
    <t>A2.2-CN06</t>
  </si>
  <si>
    <t>A2.1-EN07</t>
  </si>
  <si>
    <t>A2.2-EN07</t>
  </si>
  <si>
    <t>A2.2-IN07</t>
  </si>
  <si>
    <t>A2.2-CN07</t>
  </si>
  <si>
    <t>A2.1-EN08</t>
  </si>
  <si>
    <t>A2.2-EN08</t>
  </si>
  <si>
    <t>A2.2-IN08</t>
  </si>
  <si>
    <t>A2.2-CN08</t>
  </si>
  <si>
    <t>A2.1-EN09</t>
  </si>
  <si>
    <t>A2.2-EN09</t>
  </si>
  <si>
    <t>A2.2-IN09</t>
  </si>
  <si>
    <t>A2.2-CN09</t>
  </si>
  <si>
    <t>A2.1-EN10</t>
  </si>
  <si>
    <t>A2.2-EN10</t>
  </si>
  <si>
    <t>A2.2-IN10</t>
  </si>
  <si>
    <t>A2.2-CN10</t>
  </si>
  <si>
    <t>A2.1-EN11</t>
  </si>
  <si>
    <t>A2.2-EN11</t>
  </si>
  <si>
    <t>A2.2-IN11</t>
  </si>
  <si>
    <t>A4.1-EN01</t>
  </si>
  <si>
    <t>A4. 1-IN01</t>
  </si>
  <si>
    <t>A4. 1-CN01</t>
  </si>
  <si>
    <t>A4.2-EN01</t>
  </si>
  <si>
    <t>A4.2-IN01</t>
  </si>
  <si>
    <t>A4.2-CN01</t>
  </si>
  <si>
    <t>A4.1-EN02</t>
  </si>
  <si>
    <t>A4. 1-IN02</t>
  </si>
  <si>
    <t>A4. 1-CN02</t>
  </si>
  <si>
    <t>A4.2-EN02</t>
  </si>
  <si>
    <t>A4.2-IN02</t>
  </si>
  <si>
    <t>A4.2-CN02</t>
  </si>
  <si>
    <t>A4.1-EN03</t>
  </si>
  <si>
    <t>A4. 1-IN03</t>
  </si>
  <si>
    <t>A4. 1-CN03</t>
  </si>
  <si>
    <t>A4.2-EN03</t>
  </si>
  <si>
    <t>A4.2-IN03</t>
  </si>
  <si>
    <t>A4.2-CN03</t>
  </si>
  <si>
    <t>A4.1-EN04</t>
  </si>
  <si>
    <t>A4. 1-IN04</t>
  </si>
  <si>
    <t>A4. 1-CN04</t>
  </si>
  <si>
    <t>A4.2-EN04</t>
  </si>
  <si>
    <t>A4.2-IN04</t>
  </si>
  <si>
    <t>A4.2-CN04</t>
  </si>
  <si>
    <t>A4.1-EN05</t>
  </si>
  <si>
    <t>A4. 1-IN05</t>
  </si>
  <si>
    <t>A4. 1-CN05</t>
  </si>
  <si>
    <t>A4.2-EN05</t>
  </si>
  <si>
    <t>A4.2-IN05</t>
  </si>
  <si>
    <t>A4.2-CN05</t>
  </si>
  <si>
    <t>A4.1-EN06</t>
  </si>
  <si>
    <t>A4. 1-IN06</t>
  </si>
  <si>
    <t>A4. 1-CN06</t>
  </si>
  <si>
    <t>A4.2-EN06</t>
  </si>
  <si>
    <t>A4.2-IN06</t>
  </si>
  <si>
    <t>A4.2-CN06</t>
  </si>
  <si>
    <t>A4.1-EN07</t>
  </si>
  <si>
    <t>A4. 1-IN07</t>
  </si>
  <si>
    <t>A4. 1-CN07</t>
  </si>
  <si>
    <t>A4.2-EN07</t>
  </si>
  <si>
    <t>A4.2-IN07</t>
  </si>
  <si>
    <t>A4.2-CN07</t>
  </si>
  <si>
    <t>A4.1-EN08</t>
  </si>
  <si>
    <t>A4. 1-IN08</t>
  </si>
  <si>
    <t>A4. 1-CN08</t>
  </si>
  <si>
    <t>A4.2-EN08</t>
  </si>
  <si>
    <t>A4.2-IN08</t>
  </si>
  <si>
    <t>A4.2-CN08</t>
  </si>
  <si>
    <t>A1.1-CN01</t>
  </si>
  <si>
    <t>A1.2-IN01</t>
  </si>
  <si>
    <t>A1.2-CN01</t>
  </si>
  <si>
    <t>A1.1-CN02</t>
  </si>
  <si>
    <t>A1.2-EN02</t>
  </si>
  <si>
    <t>A1.2-IN02</t>
  </si>
  <si>
    <t>A1.2-CN02</t>
  </si>
  <si>
    <t>A1.1-CN03</t>
  </si>
  <si>
    <t>A1.2-EN03</t>
  </si>
  <si>
    <t>A1.2-IN03</t>
  </si>
  <si>
    <t>A1.2-CN03</t>
  </si>
  <si>
    <t>A1.1-CN04</t>
  </si>
  <si>
    <t>A1.2-EN04</t>
  </si>
  <si>
    <t>A1.2-IN04</t>
  </si>
  <si>
    <t>A1.2-CN04</t>
  </si>
  <si>
    <t>A1.1-CN05</t>
  </si>
  <si>
    <t>A1.2-EN05</t>
  </si>
  <si>
    <t>A1.2-IN05</t>
  </si>
  <si>
    <t>A1.2-CN05</t>
  </si>
  <si>
    <t>A1.1-CN06</t>
  </si>
  <si>
    <t>A1.2-EN06</t>
  </si>
  <si>
    <t>A1.2-IN06</t>
  </si>
  <si>
    <t>A1.2-CN06</t>
  </si>
  <si>
    <t>A1.1-CN07</t>
  </si>
  <si>
    <t>A1.2-EN07</t>
  </si>
  <si>
    <t>A1.2-IN07</t>
  </si>
  <si>
    <t>A1.2-CN07</t>
  </si>
  <si>
    <t>A1.1-CN08</t>
  </si>
  <si>
    <t>A1.2-EN08</t>
  </si>
  <si>
    <t>A1.2-IN08</t>
  </si>
  <si>
    <t>A1.2-CN08</t>
  </si>
  <si>
    <t>A1.1-CN09</t>
  </si>
  <si>
    <t>A1.2-EN09</t>
  </si>
  <si>
    <t>A1.2-IN09</t>
  </si>
  <si>
    <t>A1.2-CN09</t>
  </si>
  <si>
    <t>A1.1-CN10</t>
  </si>
  <si>
    <t>A1.2-EN10</t>
  </si>
  <si>
    <t>A1.2-IN10</t>
  </si>
  <si>
    <t>A1.2-CN10</t>
  </si>
  <si>
    <t>A1.2-IN11</t>
  </si>
  <si>
    <t>A1.2-EN01</t>
  </si>
  <si>
    <t>A1.2-EN11</t>
  </si>
  <si>
    <t>A1.1-IN01</t>
  </si>
  <si>
    <t>A1.1-IN02</t>
  </si>
  <si>
    <t>A1.1-IN03</t>
  </si>
  <si>
    <t>A1.1-IN04</t>
  </si>
  <si>
    <t>A1.1-IN05</t>
  </si>
  <si>
    <t>A1.1-IN06</t>
  </si>
  <si>
    <t>A1.1-IN07</t>
  </si>
  <si>
    <t>A1.1-IN08</t>
  </si>
  <si>
    <t>A1.1-IN09</t>
  </si>
  <si>
    <t>A1.1-IN10</t>
  </si>
  <si>
    <t>A1.1-IN11</t>
  </si>
  <si>
    <t>A1.1-EN01</t>
  </si>
  <si>
    <t>A1.1-EN02</t>
  </si>
  <si>
    <t>A1.1-EN03</t>
  </si>
  <si>
    <t>A1.1-EN04</t>
  </si>
  <si>
    <t>A1.1-EN05</t>
  </si>
  <si>
    <t>A1.1-EN06</t>
  </si>
  <si>
    <t>A1.1-EN07</t>
  </si>
  <si>
    <t>A1.1-EN08</t>
  </si>
  <si>
    <t>A1.1-EN09</t>
  </si>
  <si>
    <t>A1.1-EN10</t>
  </si>
  <si>
    <t>A1.1-EN11</t>
  </si>
  <si>
    <t>A4. 1-IN09</t>
  </si>
  <si>
    <t>A4. 1-IN10</t>
  </si>
  <si>
    <t>A4. 1-IN11</t>
  </si>
  <si>
    <t>A4. 1-CN09</t>
  </si>
  <si>
    <t>A4. 1-CN10</t>
  </si>
  <si>
    <t>A4. 1-CN11</t>
  </si>
  <si>
    <t>A4.1-EN09</t>
  </si>
  <si>
    <t>A4.1-EN10</t>
  </si>
  <si>
    <t>A4.1-EN11</t>
  </si>
  <si>
    <t>A4.2-IN09</t>
  </si>
  <si>
    <t>A4.2-IN10</t>
  </si>
  <si>
    <t>A4.2-IN11</t>
  </si>
  <si>
    <t>A4.2-CN09</t>
  </si>
  <si>
    <t>A4.2-CN10</t>
  </si>
  <si>
    <t>A4.2-CN11</t>
  </si>
  <si>
    <t>A4.2-EN09</t>
  </si>
  <si>
    <t>A4.2-EN10</t>
  </si>
  <si>
    <t>A4.2-EN11</t>
  </si>
  <si>
    <t>A1.2-CN11</t>
  </si>
  <si>
    <t>HIGHER LEVEL</t>
  </si>
  <si>
    <t>A2.1-CN11</t>
  </si>
  <si>
    <t>A2.2-CN11</t>
  </si>
  <si>
    <t>A-C-D056</t>
  </si>
  <si>
    <t>Arches Coordinate List</t>
  </si>
  <si>
    <t>A1.1-CN11</t>
  </si>
  <si>
    <t>OVERLAPPED VOLUME 2.1 TOP PROFILE</t>
  </si>
  <si>
    <t>WALL 2.1 BOTTOM PROFILE</t>
  </si>
  <si>
    <t>ü</t>
  </si>
  <si>
    <t>BASEMENT LEVEL B1</t>
  </si>
  <si>
    <t>B MEZZANINE LEVEL BM</t>
  </si>
  <si>
    <t>GROUND LEVEL 00</t>
  </si>
  <si>
    <t>MEZZANINE LEVEL 01</t>
  </si>
  <si>
    <t>GALLERY LEVEL 02</t>
  </si>
  <si>
    <t>PLENUM LEVEL 03</t>
  </si>
  <si>
    <t>OASIS LEVEL 04</t>
  </si>
  <si>
    <t>TOP OF WINGS</t>
  </si>
  <si>
    <t>Wall</t>
  </si>
  <si>
    <t>SSL</t>
  </si>
  <si>
    <t>ring soffit</t>
  </si>
  <si>
    <t>ring top</t>
  </si>
  <si>
    <t>Difference</t>
  </si>
  <si>
    <t>A3. 1-IN09</t>
  </si>
  <si>
    <t>A3. 1-IN10</t>
  </si>
  <si>
    <t>A3. 1-IN11</t>
  </si>
  <si>
    <t>A3.1-CN09</t>
  </si>
  <si>
    <t>A3.1-CN10</t>
  </si>
  <si>
    <t>A3.1-CN11</t>
  </si>
  <si>
    <t>A3.1-EN09</t>
  </si>
  <si>
    <t>A3.1-EN10</t>
  </si>
  <si>
    <t>A3.1-EN11</t>
  </si>
  <si>
    <t>A3.2-IN09</t>
  </si>
  <si>
    <t>A3.2-IN10</t>
  </si>
  <si>
    <t>A3.2-IN11</t>
  </si>
  <si>
    <t>A3.2-CN09</t>
  </si>
  <si>
    <t>A3.2-CN10</t>
  </si>
  <si>
    <t>A3.2-CN11</t>
  </si>
  <si>
    <t>A3.2-EN09</t>
  </si>
  <si>
    <t>A3.2-EN10</t>
  </si>
  <si>
    <t>A3.2-EN11</t>
  </si>
  <si>
    <t>Ht. offset</t>
  </si>
  <si>
    <t>û</t>
  </si>
  <si>
    <t>L-PAL2</t>
  </si>
  <si>
    <t>L-PS</t>
  </si>
  <si>
    <t>Model</t>
  </si>
  <si>
    <t>Walkway connection recess</t>
  </si>
  <si>
    <t>Service recess (outer)</t>
  </si>
  <si>
    <t>Drawing Ref. No.</t>
  </si>
  <si>
    <t>03/A-C-D522, 01/ST-M-585</t>
  </si>
  <si>
    <t>Joint between drum wall and ring beam</t>
  </si>
  <si>
    <t>01 to 03/A-C-D554, M/ST-M-585
Layout to check with MEP</t>
  </si>
  <si>
    <t>04/A-C-D554
ATC_Drum Ring CJ Reveal</t>
  </si>
  <si>
    <t>genric model void edit</t>
  </si>
  <si>
    <t>Generic Model face based</t>
  </si>
  <si>
    <t>Ring Beam Section profile</t>
  </si>
  <si>
    <t>X.2</t>
  </si>
  <si>
    <t>X.1</t>
  </si>
  <si>
    <t>X.1 Edge</t>
  </si>
  <si>
    <t>X.2 Edge</t>
  </si>
  <si>
    <t xml:space="preserve"> Tried to model but unable to generate the solid mass</t>
  </si>
  <si>
    <t>GF</t>
  </si>
  <si>
    <t>L01</t>
  </si>
  <si>
    <t>L02</t>
  </si>
  <si>
    <t>WALL</t>
  </si>
  <si>
    <t>ARCHES</t>
  </si>
  <si>
    <t>DRUM WALL</t>
  </si>
  <si>
    <t>RING BEAM</t>
  </si>
  <si>
    <t>RECESSES</t>
  </si>
  <si>
    <t>LEGEND:</t>
  </si>
  <si>
    <t>L-PAL2
35 dia Hole</t>
  </si>
  <si>
    <t>L03</t>
  </si>
  <si>
    <t>L-PAL2
Box Cutout</t>
  </si>
  <si>
    <t>B1M Level MEP Openings</t>
  </si>
  <si>
    <t>L00 Level MEP Openings</t>
  </si>
  <si>
    <t>ST-M-140 to 145</t>
  </si>
  <si>
    <t>ST-M-270 to 275</t>
  </si>
  <si>
    <t>A6-FF</t>
  </si>
  <si>
    <t>A6-BF</t>
  </si>
  <si>
    <t>Lower Points</t>
  </si>
  <si>
    <t>Higher Points</t>
  </si>
  <si>
    <t>A7-BF</t>
  </si>
  <si>
    <t>1'</t>
  </si>
  <si>
    <t>21'</t>
  </si>
  <si>
    <t>2'</t>
  </si>
  <si>
    <t>A7-FF</t>
  </si>
  <si>
    <t>20'</t>
  </si>
  <si>
    <t>L-PS/L-PSN
35 dia Hole</t>
  </si>
  <si>
    <t>A-M-SR002, M/ST-M-585
ATC_Drum Service Reveal</t>
  </si>
  <si>
    <t>Sprinkler Cutout</t>
  </si>
  <si>
    <t>Curve Length</t>
  </si>
  <si>
    <t>From Plan CAD File</t>
  </si>
  <si>
    <t>A5-BF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</si>
</sst>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Wingdings"/>
      <charset val="2"/>
    </font>
    <font>
      <sz val="10"/>
      <color rgb="FF000000"/>
      <name val="Times New Roman"/>
      <family val="1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164" fontId="0" fillId="2" borderId="0" xfId="0" applyNumberForma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left" vertical="top"/>
    </xf>
    <xf numFmtId="164" fontId="1" fillId="5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/>
    </xf>
    <xf numFmtId="49" fontId="2" fillId="4" borderId="0" xfId="0" applyNumberFormat="1" applyFont="1" applyFill="1" applyBorder="1" applyAlignment="1">
      <alignment horizontal="left" vertical="top" wrapText="1"/>
    </xf>
    <xf numFmtId="165" fontId="2" fillId="4" borderId="0" xfId="0" applyNumberFormat="1" applyFont="1" applyFill="1" applyBorder="1" applyAlignment="1">
      <alignment horizontal="left" vertical="top" wrapText="1"/>
    </xf>
    <xf numFmtId="49" fontId="2" fillId="4" borderId="0" xfId="0" applyNumberFormat="1" applyFont="1" applyFill="1" applyBorder="1" applyAlignment="1">
      <alignment vertical="top" wrapText="1"/>
    </xf>
    <xf numFmtId="49" fontId="2" fillId="5" borderId="0" xfId="0" applyNumberFormat="1" applyFont="1" applyFill="1" applyBorder="1" applyAlignment="1">
      <alignment horizontal="left" vertical="top" wrapText="1"/>
    </xf>
    <xf numFmtId="165" fontId="2" fillId="5" borderId="0" xfId="0" applyNumberFormat="1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indent="2"/>
    </xf>
    <xf numFmtId="0" fontId="1" fillId="0" borderId="1" xfId="0" applyFont="1" applyFill="1" applyBorder="1" applyAlignment="1">
      <alignment horizontal="left" vertical="top" wrapText="1" indent="2"/>
    </xf>
    <xf numFmtId="0" fontId="1" fillId="5" borderId="1" xfId="0" applyFont="1" applyFill="1" applyBorder="1" applyAlignment="1">
      <alignment horizontal="left" vertical="top" indent="1"/>
    </xf>
    <xf numFmtId="0" fontId="1" fillId="5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1" fillId="3" borderId="0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workbookViewId="0">
      <pane ySplit="2" topLeftCell="A3" activePane="bottomLeft" state="frozen"/>
      <selection pane="bottomLeft" activeCell="F3" sqref="F3"/>
    </sheetView>
  </sheetViews>
  <sheetFormatPr defaultRowHeight="12.75" x14ac:dyDescent="0.2"/>
  <cols>
    <col min="1" max="1" width="14.1640625" style="1" customWidth="1"/>
    <col min="2" max="4" width="10" style="5" bestFit="1" customWidth="1"/>
    <col min="5" max="5" width="9.33203125" style="1"/>
    <col min="6" max="6" width="10" style="2" bestFit="1" customWidth="1"/>
    <col min="7" max="9" width="11.1640625" style="2" bestFit="1" customWidth="1"/>
    <col min="10" max="10" width="9.33203125" style="1"/>
    <col min="11" max="12" width="8.6640625" customWidth="1"/>
    <col min="13" max="13" width="20.83203125" customWidth="1"/>
  </cols>
  <sheetData>
    <row r="1" spans="1:13" x14ac:dyDescent="0.2">
      <c r="A1" s="8" t="s">
        <v>51</v>
      </c>
      <c r="B1" s="9">
        <v>1</v>
      </c>
      <c r="C1" s="9">
        <v>2</v>
      </c>
      <c r="D1" s="9">
        <v>3</v>
      </c>
      <c r="E1" s="10"/>
      <c r="F1" s="10"/>
      <c r="G1" s="10"/>
      <c r="H1" s="10"/>
      <c r="I1" s="10"/>
      <c r="J1" s="11"/>
    </row>
    <row r="2" spans="1:13" x14ac:dyDescent="0.2">
      <c r="A2" s="1" t="s">
        <v>115</v>
      </c>
      <c r="B2" s="2" t="s">
        <v>0</v>
      </c>
      <c r="C2" s="2" t="s">
        <v>1</v>
      </c>
      <c r="D2" s="2" t="s">
        <v>2</v>
      </c>
      <c r="E2" s="1" t="s">
        <v>351</v>
      </c>
      <c r="F2" s="2">
        <v>14</v>
      </c>
    </row>
    <row r="3" spans="1:13" x14ac:dyDescent="0.2">
      <c r="A3" s="31" t="s">
        <v>3</v>
      </c>
      <c r="B3" s="32">
        <v>-1.8793</v>
      </c>
      <c r="C3" s="32">
        <v>22.738700000000001</v>
      </c>
      <c r="D3" s="32">
        <v>0</v>
      </c>
      <c r="F3" s="6">
        <v>1000</v>
      </c>
      <c r="G3" s="6">
        <f t="shared" ref="G3:G34" si="0">mm*B3</f>
        <v>-1879.3</v>
      </c>
      <c r="H3" s="6">
        <f t="shared" ref="H3:H34" si="1">mm*C3</f>
        <v>22738.7</v>
      </c>
      <c r="I3" s="6">
        <f t="shared" ref="I3:I34" si="2">mm*D3</f>
        <v>0</v>
      </c>
      <c r="J3" s="5"/>
      <c r="K3" s="5"/>
      <c r="L3" s="5"/>
      <c r="M3" s="5" t="str">
        <f>G3&amp;","&amp;H3</f>
        <v>-1879.3,22738.7</v>
      </c>
    </row>
    <row r="4" spans="1:13" x14ac:dyDescent="0.2">
      <c r="A4" s="31" t="s">
        <v>4</v>
      </c>
      <c r="B4" s="32">
        <v>-1.9074</v>
      </c>
      <c r="C4" s="32">
        <v>24.699200000000001</v>
      </c>
      <c r="D4" s="32">
        <v>3.8698000000000001</v>
      </c>
      <c r="F4" s="6"/>
      <c r="G4" s="6">
        <f t="shared" si="0"/>
        <v>-1907.4</v>
      </c>
      <c r="H4" s="6">
        <f t="shared" si="1"/>
        <v>24699.200000000001</v>
      </c>
      <c r="I4" s="6">
        <f t="shared" si="2"/>
        <v>3869.8</v>
      </c>
      <c r="J4" s="5"/>
    </row>
    <row r="5" spans="1:13" x14ac:dyDescent="0.2">
      <c r="A5" s="31" t="s">
        <v>5</v>
      </c>
      <c r="B5" s="32">
        <v>-1.8166</v>
      </c>
      <c r="C5" s="32">
        <v>27.051200000000001</v>
      </c>
      <c r="D5" s="32">
        <v>7.5037000000000003</v>
      </c>
      <c r="F5" s="6"/>
      <c r="G5" s="6">
        <f t="shared" si="0"/>
        <v>-1816.6</v>
      </c>
      <c r="H5" s="6">
        <f t="shared" si="1"/>
        <v>27051.200000000001</v>
      </c>
      <c r="I5" s="6">
        <f t="shared" si="2"/>
        <v>7503.7</v>
      </c>
      <c r="J5" s="5"/>
    </row>
    <row r="6" spans="1:13" x14ac:dyDescent="0.2">
      <c r="A6" s="31" t="s">
        <v>6</v>
      </c>
      <c r="B6" s="32">
        <v>-1.4644999999999999</v>
      </c>
      <c r="C6" s="32">
        <v>29.8977</v>
      </c>
      <c r="D6" s="32">
        <v>10.664199999999999</v>
      </c>
      <c r="F6" s="6"/>
      <c r="G6" s="6">
        <f t="shared" si="0"/>
        <v>-1464.5</v>
      </c>
      <c r="H6" s="6">
        <f t="shared" si="1"/>
        <v>29897.7</v>
      </c>
      <c r="I6" s="6">
        <f t="shared" si="2"/>
        <v>10664.199999999999</v>
      </c>
      <c r="J6" s="5"/>
    </row>
    <row r="7" spans="1:13" x14ac:dyDescent="0.2">
      <c r="A7" s="31" t="s">
        <v>7</v>
      </c>
      <c r="B7" s="32">
        <v>-0.28789999999999999</v>
      </c>
      <c r="C7" s="32">
        <v>33.174100000000003</v>
      </c>
      <c r="D7" s="32">
        <v>12.961399999999999</v>
      </c>
      <c r="F7" s="6"/>
      <c r="G7" s="6">
        <f t="shared" si="0"/>
        <v>-287.89999999999998</v>
      </c>
      <c r="H7" s="6">
        <f t="shared" si="1"/>
        <v>33174.100000000006</v>
      </c>
      <c r="I7" s="6">
        <f t="shared" si="2"/>
        <v>12961.4</v>
      </c>
      <c r="J7" s="5"/>
    </row>
    <row r="8" spans="1:13" x14ac:dyDescent="0.2">
      <c r="A8" s="31" t="s">
        <v>8</v>
      </c>
      <c r="B8" s="32">
        <v>1.744</v>
      </c>
      <c r="C8" s="32">
        <v>36.0931</v>
      </c>
      <c r="D8" s="32">
        <v>13.8</v>
      </c>
      <c r="F8" s="6"/>
      <c r="G8" s="6">
        <f t="shared" si="0"/>
        <v>1744</v>
      </c>
      <c r="H8" s="6">
        <f t="shared" si="1"/>
        <v>36093.1</v>
      </c>
      <c r="I8" s="6">
        <f t="shared" si="2"/>
        <v>13800</v>
      </c>
      <c r="J8" s="5"/>
    </row>
    <row r="9" spans="1:13" x14ac:dyDescent="0.2">
      <c r="A9" s="4" t="s">
        <v>9</v>
      </c>
      <c r="B9" s="5">
        <v>2.0539999999999998</v>
      </c>
      <c r="C9" s="5">
        <v>36.4206</v>
      </c>
      <c r="D9" s="5">
        <v>13.784700000000001</v>
      </c>
      <c r="F9" s="6"/>
      <c r="G9" s="6">
        <f t="shared" si="0"/>
        <v>2054</v>
      </c>
      <c r="H9" s="6">
        <f t="shared" si="1"/>
        <v>36420.6</v>
      </c>
      <c r="I9" s="6">
        <f t="shared" si="2"/>
        <v>13784.7</v>
      </c>
      <c r="J9" s="5"/>
    </row>
    <row r="10" spans="1:13" x14ac:dyDescent="0.2">
      <c r="A10" s="4" t="s">
        <v>10</v>
      </c>
      <c r="B10" s="5">
        <v>4.9943</v>
      </c>
      <c r="C10" s="5">
        <v>38.688099999999999</v>
      </c>
      <c r="D10" s="5">
        <v>12.1114</v>
      </c>
      <c r="F10" s="6"/>
      <c r="G10" s="6">
        <f t="shared" si="0"/>
        <v>4994.3</v>
      </c>
      <c r="H10" s="6">
        <f t="shared" si="1"/>
        <v>38688.1</v>
      </c>
      <c r="I10" s="6">
        <f t="shared" si="2"/>
        <v>12111.4</v>
      </c>
      <c r="J10" s="5"/>
    </row>
    <row r="11" spans="1:13" x14ac:dyDescent="0.2">
      <c r="A11" s="4" t="s">
        <v>333</v>
      </c>
      <c r="B11" s="5">
        <v>7.0778999999999996</v>
      </c>
      <c r="C11" s="5">
        <v>39.6492</v>
      </c>
      <c r="D11" s="5">
        <v>8.5350000000000001</v>
      </c>
      <c r="F11" s="6"/>
      <c r="G11" s="6">
        <f t="shared" si="0"/>
        <v>7077.9</v>
      </c>
      <c r="H11" s="6">
        <f t="shared" si="1"/>
        <v>39649.199999999997</v>
      </c>
      <c r="I11" s="6">
        <f t="shared" si="2"/>
        <v>8535</v>
      </c>
      <c r="J11" s="5"/>
    </row>
    <row r="12" spans="1:13" x14ac:dyDescent="0.2">
      <c r="A12" s="4" t="s">
        <v>334</v>
      </c>
      <c r="B12" s="5">
        <v>8.1067999999999998</v>
      </c>
      <c r="C12" s="5">
        <v>39.974800000000002</v>
      </c>
      <c r="D12" s="5">
        <v>4.3418999999999999</v>
      </c>
      <c r="F12" s="6"/>
      <c r="G12" s="6">
        <f t="shared" si="0"/>
        <v>8106.8</v>
      </c>
      <c r="H12" s="6">
        <f t="shared" si="1"/>
        <v>39974.800000000003</v>
      </c>
      <c r="I12" s="6">
        <f t="shared" si="2"/>
        <v>4341.8999999999996</v>
      </c>
      <c r="J12" s="5"/>
    </row>
    <row r="13" spans="1:13" x14ac:dyDescent="0.2">
      <c r="A13" s="4" t="s">
        <v>335</v>
      </c>
      <c r="B13" s="5">
        <v>8.39</v>
      </c>
      <c r="C13" s="5">
        <v>40.048400000000001</v>
      </c>
      <c r="D13" s="5">
        <v>0</v>
      </c>
      <c r="F13" s="6"/>
      <c r="G13" s="6">
        <f t="shared" si="0"/>
        <v>8390</v>
      </c>
      <c r="H13" s="6">
        <f t="shared" si="1"/>
        <v>40048.400000000001</v>
      </c>
      <c r="I13" s="6">
        <f t="shared" si="2"/>
        <v>0</v>
      </c>
      <c r="J13" s="5"/>
    </row>
    <row r="14" spans="1:13" x14ac:dyDescent="0.2">
      <c r="A14" s="4"/>
      <c r="F14" s="6"/>
      <c r="G14" s="6">
        <f t="shared" si="0"/>
        <v>0</v>
      </c>
      <c r="H14" s="6">
        <f t="shared" si="1"/>
        <v>0</v>
      </c>
      <c r="I14" s="6">
        <f t="shared" si="2"/>
        <v>0</v>
      </c>
      <c r="J14" s="5"/>
    </row>
    <row r="15" spans="1:13" x14ac:dyDescent="0.2">
      <c r="A15" s="31" t="s">
        <v>11</v>
      </c>
      <c r="B15" s="32">
        <v>-2.6556000000000002</v>
      </c>
      <c r="C15" s="32">
        <v>23.5364</v>
      </c>
      <c r="D15" s="32">
        <v>0</v>
      </c>
      <c r="F15" s="6"/>
      <c r="G15" s="6">
        <f t="shared" si="0"/>
        <v>-2655.6000000000004</v>
      </c>
      <c r="H15" s="6">
        <f t="shared" si="1"/>
        <v>23536.400000000001</v>
      </c>
      <c r="I15" s="6">
        <f t="shared" si="2"/>
        <v>0</v>
      </c>
      <c r="J15" s="5"/>
    </row>
    <row r="16" spans="1:13" x14ac:dyDescent="0.2">
      <c r="A16" s="31" t="s">
        <v>12</v>
      </c>
      <c r="B16" s="32">
        <v>-2.6488999999999998</v>
      </c>
      <c r="C16" s="32">
        <v>25.355399999999999</v>
      </c>
      <c r="D16" s="32">
        <v>3.4942000000000002</v>
      </c>
      <c r="F16" s="6"/>
      <c r="G16" s="6">
        <f t="shared" si="0"/>
        <v>-2648.8999999999996</v>
      </c>
      <c r="H16" s="6">
        <f t="shared" si="1"/>
        <v>25355.399999999998</v>
      </c>
      <c r="I16" s="6">
        <f t="shared" si="2"/>
        <v>3494.2000000000003</v>
      </c>
      <c r="J16" s="5"/>
    </row>
    <row r="17" spans="1:10" x14ac:dyDescent="0.2">
      <c r="A17" s="31" t="s">
        <v>13</v>
      </c>
      <c r="B17" s="32">
        <v>-2.5225</v>
      </c>
      <c r="C17" s="32">
        <v>27.698</v>
      </c>
      <c r="D17" s="32">
        <v>7.0509000000000004</v>
      </c>
      <c r="F17" s="6"/>
      <c r="G17" s="6">
        <f t="shared" si="0"/>
        <v>-2522.5</v>
      </c>
      <c r="H17" s="6">
        <f t="shared" si="1"/>
        <v>27698</v>
      </c>
      <c r="I17" s="6">
        <f t="shared" si="2"/>
        <v>7050.9000000000005</v>
      </c>
      <c r="J17" s="5"/>
    </row>
    <row r="18" spans="1:10" x14ac:dyDescent="0.2">
      <c r="A18" s="31" t="s">
        <v>14</v>
      </c>
      <c r="B18" s="32">
        <v>-2.0933999999999999</v>
      </c>
      <c r="C18" s="32">
        <v>30.524100000000001</v>
      </c>
      <c r="D18" s="32">
        <v>10.086600000000001</v>
      </c>
      <c r="F18" s="6"/>
      <c r="G18" s="6">
        <f t="shared" si="0"/>
        <v>-2093.4</v>
      </c>
      <c r="H18" s="6">
        <f t="shared" si="1"/>
        <v>30524.100000000002</v>
      </c>
      <c r="I18" s="6">
        <f t="shared" si="2"/>
        <v>10086.6</v>
      </c>
      <c r="J18" s="5"/>
    </row>
    <row r="19" spans="1:10" x14ac:dyDescent="0.2">
      <c r="A19" s="31" t="s">
        <v>15</v>
      </c>
      <c r="B19" s="32">
        <v>-0.81779999999999997</v>
      </c>
      <c r="C19" s="32">
        <v>33.7791</v>
      </c>
      <c r="D19" s="32">
        <v>12.2723</v>
      </c>
      <c r="F19" s="6"/>
      <c r="G19" s="6">
        <f t="shared" si="0"/>
        <v>-817.8</v>
      </c>
      <c r="H19" s="6">
        <f t="shared" si="1"/>
        <v>33779.1</v>
      </c>
      <c r="I19" s="6">
        <f t="shared" si="2"/>
        <v>12272.3</v>
      </c>
      <c r="J19" s="5"/>
    </row>
    <row r="20" spans="1:10" x14ac:dyDescent="0.2">
      <c r="A20" s="31" t="s">
        <v>16</v>
      </c>
      <c r="B20" s="32">
        <v>1.1923999999999999</v>
      </c>
      <c r="C20" s="32">
        <v>36.597999999999999</v>
      </c>
      <c r="D20" s="32">
        <v>13.0501</v>
      </c>
      <c r="F20" s="6"/>
      <c r="G20" s="6">
        <f t="shared" si="0"/>
        <v>1192.3999999999999</v>
      </c>
      <c r="H20" s="6">
        <f t="shared" si="1"/>
        <v>36598</v>
      </c>
      <c r="I20" s="6">
        <f t="shared" si="2"/>
        <v>13050.1</v>
      </c>
      <c r="J20" s="5"/>
    </row>
    <row r="21" spans="1:10" x14ac:dyDescent="0.2">
      <c r="A21" s="4" t="s">
        <v>17</v>
      </c>
      <c r="B21" s="5">
        <v>1.4855</v>
      </c>
      <c r="C21" s="5">
        <v>36.908900000000003</v>
      </c>
      <c r="D21" s="5">
        <v>13.0364</v>
      </c>
      <c r="F21" s="6"/>
      <c r="G21" s="6">
        <f t="shared" si="0"/>
        <v>1485.5</v>
      </c>
      <c r="H21" s="6">
        <f t="shared" si="1"/>
        <v>36908.9</v>
      </c>
      <c r="I21" s="6">
        <f t="shared" si="2"/>
        <v>13036.4</v>
      </c>
      <c r="J21" s="5"/>
    </row>
    <row r="22" spans="1:10" x14ac:dyDescent="0.2">
      <c r="A22" s="4" t="s">
        <v>18</v>
      </c>
      <c r="B22" s="5">
        <v>4.1867000000000001</v>
      </c>
      <c r="C22" s="5">
        <v>39.0886</v>
      </c>
      <c r="D22" s="5">
        <v>11.5555</v>
      </c>
      <c r="F22" s="6"/>
      <c r="G22" s="6">
        <f t="shared" si="0"/>
        <v>4186.7</v>
      </c>
      <c r="H22" s="6">
        <f t="shared" si="1"/>
        <v>39088.6</v>
      </c>
      <c r="I22" s="6">
        <f t="shared" si="2"/>
        <v>11555.5</v>
      </c>
      <c r="J22" s="5"/>
    </row>
    <row r="23" spans="1:10" x14ac:dyDescent="0.2">
      <c r="A23" s="4" t="s">
        <v>336</v>
      </c>
      <c r="B23" s="5">
        <v>6.1740000000000004</v>
      </c>
      <c r="C23" s="5">
        <v>40.118000000000002</v>
      </c>
      <c r="D23" s="5">
        <v>8.2437000000000005</v>
      </c>
      <c r="F23" s="6"/>
      <c r="G23" s="6">
        <f t="shared" si="0"/>
        <v>6174</v>
      </c>
      <c r="H23" s="6">
        <f t="shared" si="1"/>
        <v>40118</v>
      </c>
      <c r="I23" s="6">
        <f t="shared" si="2"/>
        <v>8243.7000000000007</v>
      </c>
    </row>
    <row r="24" spans="1:10" x14ac:dyDescent="0.2">
      <c r="A24" s="4" t="s">
        <v>337</v>
      </c>
      <c r="B24" s="5">
        <v>7.1951999999999998</v>
      </c>
      <c r="C24" s="5">
        <v>40.5015</v>
      </c>
      <c r="D24" s="5">
        <v>4.2275999999999998</v>
      </c>
      <c r="F24" s="6"/>
      <c r="G24" s="6">
        <f t="shared" si="0"/>
        <v>7195.2</v>
      </c>
      <c r="H24" s="6">
        <f t="shared" si="1"/>
        <v>40501.5</v>
      </c>
      <c r="I24" s="6">
        <f t="shared" si="2"/>
        <v>4227.5999999999995</v>
      </c>
    </row>
    <row r="25" spans="1:10" x14ac:dyDescent="0.2">
      <c r="A25" s="4" t="s">
        <v>338</v>
      </c>
      <c r="B25" s="5">
        <v>7.4814999999999996</v>
      </c>
      <c r="C25" s="5">
        <v>40.593000000000004</v>
      </c>
      <c r="D25" s="5">
        <v>-2.0000000000000001E-4</v>
      </c>
      <c r="F25" s="6"/>
      <c r="G25" s="6">
        <f t="shared" si="0"/>
        <v>7481.5</v>
      </c>
      <c r="H25" s="6">
        <f t="shared" si="1"/>
        <v>40593</v>
      </c>
      <c r="I25" s="6">
        <f t="shared" si="2"/>
        <v>-0.2</v>
      </c>
    </row>
    <row r="26" spans="1:10" x14ac:dyDescent="0.2">
      <c r="A26" s="4"/>
      <c r="F26" s="6"/>
      <c r="G26" s="6">
        <f t="shared" si="0"/>
        <v>0</v>
      </c>
      <c r="H26" s="6">
        <f t="shared" si="1"/>
        <v>0</v>
      </c>
      <c r="I26" s="6">
        <f t="shared" si="2"/>
        <v>0</v>
      </c>
    </row>
    <row r="27" spans="1:10" x14ac:dyDescent="0.2">
      <c r="A27" s="33" t="s">
        <v>19</v>
      </c>
      <c r="B27" s="32">
        <v>-3.3782000000000001</v>
      </c>
      <c r="C27" s="32">
        <v>22.681100000000001</v>
      </c>
      <c r="D27" s="32">
        <v>0</v>
      </c>
      <c r="F27" s="6"/>
      <c r="G27" s="6">
        <f t="shared" si="0"/>
        <v>-3378.2000000000003</v>
      </c>
      <c r="H27" s="6">
        <f t="shared" si="1"/>
        <v>22681.100000000002</v>
      </c>
      <c r="I27" s="6">
        <f t="shared" si="2"/>
        <v>0</v>
      </c>
      <c r="J27" s="5"/>
    </row>
    <row r="28" spans="1:10" x14ac:dyDescent="0.2">
      <c r="A28" s="33" t="s">
        <v>20</v>
      </c>
      <c r="B28" s="32">
        <v>-3.4074</v>
      </c>
      <c r="C28" s="32">
        <v>24.713699999999999</v>
      </c>
      <c r="D28" s="32">
        <v>3.8698000000000001</v>
      </c>
      <c r="F28" s="6"/>
      <c r="G28" s="6">
        <f t="shared" si="0"/>
        <v>-3407.4</v>
      </c>
      <c r="H28" s="6">
        <f t="shared" si="1"/>
        <v>24713.7</v>
      </c>
      <c r="I28" s="6">
        <f t="shared" si="2"/>
        <v>3869.8</v>
      </c>
      <c r="J28" s="5"/>
    </row>
    <row r="29" spans="1:10" x14ac:dyDescent="0.2">
      <c r="A29" s="33" t="s">
        <v>21</v>
      </c>
      <c r="B29" s="32">
        <v>-3.3132000000000001</v>
      </c>
      <c r="C29" s="32">
        <v>27.1524</v>
      </c>
      <c r="D29" s="32">
        <v>7.5037000000000003</v>
      </c>
      <c r="F29" s="6"/>
      <c r="G29" s="6">
        <f t="shared" si="0"/>
        <v>-3313.2000000000003</v>
      </c>
      <c r="H29" s="6">
        <f t="shared" si="1"/>
        <v>27152.400000000001</v>
      </c>
      <c r="I29" s="6">
        <f t="shared" si="2"/>
        <v>7503.7</v>
      </c>
      <c r="J29" s="5"/>
    </row>
    <row r="30" spans="1:10" x14ac:dyDescent="0.2">
      <c r="A30" s="33" t="s">
        <v>22</v>
      </c>
      <c r="B30" s="32">
        <v>-2.9300999999999999</v>
      </c>
      <c r="C30" s="32">
        <v>30.216999999999999</v>
      </c>
      <c r="D30" s="32">
        <v>10.664199999999999</v>
      </c>
      <c r="F30" s="6"/>
      <c r="G30" s="6">
        <f t="shared" si="0"/>
        <v>-2930.1</v>
      </c>
      <c r="H30" s="6">
        <f t="shared" si="1"/>
        <v>30217</v>
      </c>
      <c r="I30" s="6">
        <f t="shared" si="2"/>
        <v>10664.199999999999</v>
      </c>
      <c r="J30" s="5"/>
    </row>
    <row r="31" spans="1:10" x14ac:dyDescent="0.2">
      <c r="A31" s="33" t="s">
        <v>23</v>
      </c>
      <c r="B31" s="32">
        <v>-1.6218999999999999</v>
      </c>
      <c r="C31" s="32">
        <v>33.860199999999999</v>
      </c>
      <c r="D31" s="32">
        <v>12.961399999999999</v>
      </c>
      <c r="F31" s="6"/>
      <c r="G31" s="6">
        <f t="shared" si="0"/>
        <v>-1621.8999999999999</v>
      </c>
      <c r="H31" s="6">
        <f t="shared" si="1"/>
        <v>33860.199999999997</v>
      </c>
      <c r="I31" s="6">
        <f t="shared" si="2"/>
        <v>12961.4</v>
      </c>
      <c r="J31" s="5"/>
    </row>
    <row r="32" spans="1:10" x14ac:dyDescent="0.2">
      <c r="A32" s="33" t="s">
        <v>24</v>
      </c>
      <c r="B32" s="32">
        <v>0.63749999999999996</v>
      </c>
      <c r="C32" s="32">
        <v>37.105899999999998</v>
      </c>
      <c r="D32" s="32">
        <v>13.8</v>
      </c>
      <c r="F32" s="6"/>
      <c r="G32" s="6">
        <f t="shared" si="0"/>
        <v>637.5</v>
      </c>
      <c r="H32" s="6">
        <f t="shared" si="1"/>
        <v>37105.9</v>
      </c>
      <c r="I32" s="6">
        <f t="shared" si="2"/>
        <v>13800</v>
      </c>
      <c r="J32" s="5"/>
    </row>
    <row r="33" spans="1:10" x14ac:dyDescent="0.2">
      <c r="A33" s="7" t="s">
        <v>25</v>
      </c>
      <c r="B33" s="5">
        <v>0.98229999999999995</v>
      </c>
      <c r="C33" s="5">
        <v>37.47</v>
      </c>
      <c r="D33" s="5">
        <v>13.784700000000001</v>
      </c>
      <c r="F33" s="6"/>
      <c r="G33" s="6">
        <f t="shared" si="0"/>
        <v>982.3</v>
      </c>
      <c r="H33" s="6">
        <f t="shared" si="1"/>
        <v>37470</v>
      </c>
      <c r="I33" s="6">
        <f t="shared" si="2"/>
        <v>13784.7</v>
      </c>
      <c r="J33" s="5"/>
    </row>
    <row r="34" spans="1:10" x14ac:dyDescent="0.2">
      <c r="A34" s="7" t="s">
        <v>26</v>
      </c>
      <c r="B34" s="5">
        <v>4.2515999999999998</v>
      </c>
      <c r="C34" s="5">
        <v>39.991300000000003</v>
      </c>
      <c r="D34" s="5">
        <v>12.1114</v>
      </c>
      <c r="F34" s="6"/>
      <c r="G34" s="6">
        <f t="shared" si="0"/>
        <v>4251.5999999999995</v>
      </c>
      <c r="H34" s="6">
        <f t="shared" si="1"/>
        <v>39991.300000000003</v>
      </c>
      <c r="I34" s="6">
        <f t="shared" si="2"/>
        <v>12111.4</v>
      </c>
      <c r="J34" s="5"/>
    </row>
    <row r="35" spans="1:10" x14ac:dyDescent="0.2">
      <c r="A35" s="7" t="s">
        <v>339</v>
      </c>
      <c r="B35" s="5">
        <v>6.5685000000000002</v>
      </c>
      <c r="C35" s="5">
        <v>41.060099999999998</v>
      </c>
      <c r="D35" s="5">
        <v>8.5350000000000001</v>
      </c>
      <c r="F35" s="6"/>
      <c r="G35" s="6">
        <f t="shared" ref="G35:G66" si="3">mm*B35</f>
        <v>6568.5</v>
      </c>
      <c r="H35" s="6">
        <f t="shared" ref="H35:H66" si="4">mm*C35</f>
        <v>41060.1</v>
      </c>
      <c r="I35" s="6">
        <f t="shared" ref="I35:I66" si="5">mm*D35</f>
        <v>8535</v>
      </c>
      <c r="J35" s="5"/>
    </row>
    <row r="36" spans="1:10" x14ac:dyDescent="0.2">
      <c r="A36" s="7" t="s">
        <v>340</v>
      </c>
      <c r="B36" s="5">
        <v>7.7125000000000004</v>
      </c>
      <c r="C36" s="5">
        <v>41.4221</v>
      </c>
      <c r="D36" s="5">
        <v>4.3419999999999996</v>
      </c>
      <c r="F36" s="6"/>
      <c r="G36" s="6">
        <f t="shared" si="3"/>
        <v>7712.5</v>
      </c>
      <c r="H36" s="6">
        <f t="shared" si="4"/>
        <v>41422.1</v>
      </c>
      <c r="I36" s="6">
        <f t="shared" si="5"/>
        <v>4342</v>
      </c>
      <c r="J36" s="5"/>
    </row>
    <row r="37" spans="1:10" x14ac:dyDescent="0.2">
      <c r="A37" s="7" t="s">
        <v>341</v>
      </c>
      <c r="B37" s="5">
        <v>8.0274999999999999</v>
      </c>
      <c r="C37" s="5">
        <v>41.503900000000002</v>
      </c>
      <c r="D37" s="5">
        <v>0</v>
      </c>
      <c r="F37" s="6"/>
      <c r="G37" s="6">
        <f t="shared" si="3"/>
        <v>8027.5</v>
      </c>
      <c r="H37" s="6">
        <f t="shared" si="4"/>
        <v>41503.9</v>
      </c>
      <c r="I37" s="6">
        <f t="shared" si="5"/>
        <v>0</v>
      </c>
      <c r="J37" s="5"/>
    </row>
    <row r="38" spans="1:10" x14ac:dyDescent="0.2">
      <c r="A38" s="7"/>
      <c r="F38" s="6"/>
      <c r="G38" s="6">
        <f t="shared" si="3"/>
        <v>0</v>
      </c>
      <c r="H38" s="6">
        <f t="shared" si="4"/>
        <v>0</v>
      </c>
      <c r="I38" s="6">
        <f t="shared" si="5"/>
        <v>0</v>
      </c>
      <c r="J38" s="5"/>
    </row>
    <row r="39" spans="1:10" ht="25.5" x14ac:dyDescent="0.2">
      <c r="A39" s="18" t="s">
        <v>311</v>
      </c>
      <c r="B39" s="19"/>
      <c r="C39" s="19"/>
      <c r="D39" s="19"/>
      <c r="E39" s="20"/>
      <c r="F39" s="21"/>
      <c r="G39" s="21">
        <f t="shared" si="3"/>
        <v>0</v>
      </c>
      <c r="H39" s="21">
        <f t="shared" si="4"/>
        <v>0</v>
      </c>
      <c r="I39" s="21">
        <f t="shared" si="5"/>
        <v>0</v>
      </c>
      <c r="J39" s="5"/>
    </row>
    <row r="40" spans="1:10" x14ac:dyDescent="0.2">
      <c r="A40" s="31" t="s">
        <v>3</v>
      </c>
      <c r="B40" s="32">
        <v>-1.8793</v>
      </c>
      <c r="C40" s="32">
        <v>22.738700000000001</v>
      </c>
      <c r="D40" s="32">
        <f t="shared" ref="D40:D50" si="6">HO</f>
        <v>14</v>
      </c>
      <c r="F40" s="6"/>
      <c r="G40" s="6">
        <f t="shared" si="3"/>
        <v>-1879.3</v>
      </c>
      <c r="H40" s="6">
        <f t="shared" si="4"/>
        <v>22738.7</v>
      </c>
      <c r="I40" s="6">
        <f t="shared" si="5"/>
        <v>14000</v>
      </c>
      <c r="J40" s="5"/>
    </row>
    <row r="41" spans="1:10" x14ac:dyDescent="0.2">
      <c r="A41" s="31" t="s">
        <v>4</v>
      </c>
      <c r="B41" s="32">
        <v>-1.9074</v>
      </c>
      <c r="C41" s="32">
        <v>24.699200000000001</v>
      </c>
      <c r="D41" s="32">
        <f t="shared" si="6"/>
        <v>14</v>
      </c>
      <c r="F41" s="6"/>
      <c r="G41" s="6">
        <f t="shared" si="3"/>
        <v>-1907.4</v>
      </c>
      <c r="H41" s="6">
        <f t="shared" si="4"/>
        <v>24699.200000000001</v>
      </c>
      <c r="I41" s="6">
        <f t="shared" si="5"/>
        <v>14000</v>
      </c>
      <c r="J41" s="5"/>
    </row>
    <row r="42" spans="1:10" x14ac:dyDescent="0.2">
      <c r="A42" s="31" t="s">
        <v>5</v>
      </c>
      <c r="B42" s="32">
        <v>-1.8166</v>
      </c>
      <c r="C42" s="32">
        <v>27.051200000000001</v>
      </c>
      <c r="D42" s="32">
        <f t="shared" si="6"/>
        <v>14</v>
      </c>
      <c r="F42" s="6"/>
      <c r="G42" s="6">
        <f t="shared" si="3"/>
        <v>-1816.6</v>
      </c>
      <c r="H42" s="6">
        <f t="shared" si="4"/>
        <v>27051.200000000001</v>
      </c>
      <c r="I42" s="6">
        <f t="shared" si="5"/>
        <v>14000</v>
      </c>
      <c r="J42" s="5"/>
    </row>
    <row r="43" spans="1:10" x14ac:dyDescent="0.2">
      <c r="A43" s="31" t="s">
        <v>6</v>
      </c>
      <c r="B43" s="32">
        <v>-1.4644999999999999</v>
      </c>
      <c r="C43" s="32">
        <v>29.8977</v>
      </c>
      <c r="D43" s="32">
        <f t="shared" si="6"/>
        <v>14</v>
      </c>
      <c r="F43" s="6"/>
      <c r="G43" s="6">
        <f t="shared" si="3"/>
        <v>-1464.5</v>
      </c>
      <c r="H43" s="6">
        <f t="shared" si="4"/>
        <v>29897.7</v>
      </c>
      <c r="I43" s="6">
        <f t="shared" si="5"/>
        <v>14000</v>
      </c>
      <c r="J43" s="5"/>
    </row>
    <row r="44" spans="1:10" x14ac:dyDescent="0.2">
      <c r="A44" s="31" t="s">
        <v>7</v>
      </c>
      <c r="B44" s="32">
        <v>-0.28789999999999999</v>
      </c>
      <c r="C44" s="32">
        <v>33.174100000000003</v>
      </c>
      <c r="D44" s="32">
        <f t="shared" si="6"/>
        <v>14</v>
      </c>
      <c r="F44" s="6"/>
      <c r="G44" s="6">
        <f t="shared" si="3"/>
        <v>-287.89999999999998</v>
      </c>
      <c r="H44" s="6">
        <f t="shared" si="4"/>
        <v>33174.100000000006</v>
      </c>
      <c r="I44" s="6">
        <f t="shared" si="5"/>
        <v>14000</v>
      </c>
      <c r="J44" s="5"/>
    </row>
    <row r="45" spans="1:10" x14ac:dyDescent="0.2">
      <c r="A45" s="31" t="s">
        <v>8</v>
      </c>
      <c r="B45" s="32">
        <v>1.744</v>
      </c>
      <c r="C45" s="32">
        <v>36.0931</v>
      </c>
      <c r="D45" s="32">
        <f t="shared" si="6"/>
        <v>14</v>
      </c>
      <c r="F45" s="6"/>
      <c r="G45" s="6">
        <f t="shared" si="3"/>
        <v>1744</v>
      </c>
      <c r="H45" s="6">
        <f t="shared" si="4"/>
        <v>36093.1</v>
      </c>
      <c r="I45" s="6">
        <f t="shared" si="5"/>
        <v>14000</v>
      </c>
      <c r="J45" s="5"/>
    </row>
    <row r="46" spans="1:10" x14ac:dyDescent="0.2">
      <c r="A46" s="4" t="s">
        <v>9</v>
      </c>
      <c r="B46" s="5">
        <v>2.0539999999999998</v>
      </c>
      <c r="C46" s="5">
        <v>36.4206</v>
      </c>
      <c r="D46" s="32">
        <f t="shared" si="6"/>
        <v>14</v>
      </c>
      <c r="F46" s="6"/>
      <c r="G46" s="6">
        <f t="shared" si="3"/>
        <v>2054</v>
      </c>
      <c r="H46" s="6">
        <f t="shared" si="4"/>
        <v>36420.6</v>
      </c>
      <c r="I46" s="6">
        <f t="shared" si="5"/>
        <v>14000</v>
      </c>
      <c r="J46" s="5"/>
    </row>
    <row r="47" spans="1:10" x14ac:dyDescent="0.2">
      <c r="A47" s="4" t="s">
        <v>10</v>
      </c>
      <c r="B47" s="5">
        <v>4.9943</v>
      </c>
      <c r="C47" s="5">
        <v>38.688099999999999</v>
      </c>
      <c r="D47" s="32">
        <f t="shared" si="6"/>
        <v>14</v>
      </c>
      <c r="F47" s="6"/>
      <c r="G47" s="6">
        <f t="shared" si="3"/>
        <v>4994.3</v>
      </c>
      <c r="H47" s="6">
        <f t="shared" si="4"/>
        <v>38688.1</v>
      </c>
      <c r="I47" s="6">
        <f t="shared" si="5"/>
        <v>14000</v>
      </c>
      <c r="J47" s="5"/>
    </row>
    <row r="48" spans="1:10" x14ac:dyDescent="0.2">
      <c r="A48" s="4" t="s">
        <v>333</v>
      </c>
      <c r="B48" s="5">
        <v>7.0778999999999996</v>
      </c>
      <c r="C48" s="5">
        <v>39.6492</v>
      </c>
      <c r="D48" s="32">
        <f t="shared" si="6"/>
        <v>14</v>
      </c>
      <c r="F48" s="6"/>
      <c r="G48" s="6">
        <f t="shared" si="3"/>
        <v>7077.9</v>
      </c>
      <c r="H48" s="6">
        <f t="shared" si="4"/>
        <v>39649.199999999997</v>
      </c>
      <c r="I48" s="6">
        <f t="shared" si="5"/>
        <v>14000</v>
      </c>
      <c r="J48" s="5"/>
    </row>
    <row r="49" spans="1:10" x14ac:dyDescent="0.2">
      <c r="A49" s="4" t="s">
        <v>334</v>
      </c>
      <c r="B49" s="5">
        <v>8.1067999999999998</v>
      </c>
      <c r="C49" s="5">
        <v>39.974800000000002</v>
      </c>
      <c r="D49" s="32">
        <f t="shared" si="6"/>
        <v>14</v>
      </c>
      <c r="F49" s="6"/>
      <c r="G49" s="6">
        <f t="shared" si="3"/>
        <v>8106.8</v>
      </c>
      <c r="H49" s="6">
        <f t="shared" si="4"/>
        <v>39974.800000000003</v>
      </c>
      <c r="I49" s="6">
        <f t="shared" si="5"/>
        <v>14000</v>
      </c>
      <c r="J49" s="5"/>
    </row>
    <row r="50" spans="1:10" x14ac:dyDescent="0.2">
      <c r="A50" s="4" t="s">
        <v>335</v>
      </c>
      <c r="B50" s="5">
        <v>8.39</v>
      </c>
      <c r="C50" s="5">
        <v>40.048400000000001</v>
      </c>
      <c r="D50" s="32">
        <f t="shared" si="6"/>
        <v>14</v>
      </c>
      <c r="F50" s="6"/>
      <c r="G50" s="6">
        <f t="shared" si="3"/>
        <v>8390</v>
      </c>
      <c r="H50" s="6">
        <f t="shared" si="4"/>
        <v>40048.400000000001</v>
      </c>
      <c r="I50" s="6">
        <f t="shared" si="5"/>
        <v>14000</v>
      </c>
      <c r="J50" s="5"/>
    </row>
    <row r="51" spans="1:10" x14ac:dyDescent="0.2">
      <c r="A51" s="7"/>
      <c r="F51" s="6"/>
      <c r="G51" s="6">
        <f t="shared" si="3"/>
        <v>0</v>
      </c>
      <c r="H51" s="6">
        <f t="shared" si="4"/>
        <v>0</v>
      </c>
      <c r="I51" s="6">
        <f t="shared" si="5"/>
        <v>0</v>
      </c>
      <c r="J51" s="5"/>
    </row>
    <row r="52" spans="1:10" x14ac:dyDescent="0.2">
      <c r="A52" s="33" t="s">
        <v>19</v>
      </c>
      <c r="B52" s="32">
        <v>-3.3782000000000001</v>
      </c>
      <c r="C52" s="32">
        <v>22.681100000000001</v>
      </c>
      <c r="D52" s="32">
        <f t="shared" ref="D52:D62" si="7">HO</f>
        <v>14</v>
      </c>
      <c r="F52" s="6"/>
      <c r="G52" s="6">
        <f t="shared" si="3"/>
        <v>-3378.2000000000003</v>
      </c>
      <c r="H52" s="6">
        <f t="shared" si="4"/>
        <v>22681.100000000002</v>
      </c>
      <c r="I52" s="6">
        <f t="shared" si="5"/>
        <v>14000</v>
      </c>
      <c r="J52" s="5"/>
    </row>
    <row r="53" spans="1:10" x14ac:dyDescent="0.2">
      <c r="A53" s="33" t="s">
        <v>20</v>
      </c>
      <c r="B53" s="32">
        <v>-3.4074</v>
      </c>
      <c r="C53" s="32">
        <v>24.713699999999999</v>
      </c>
      <c r="D53" s="32">
        <f t="shared" si="7"/>
        <v>14</v>
      </c>
      <c r="F53" s="6"/>
      <c r="G53" s="6">
        <f t="shared" si="3"/>
        <v>-3407.4</v>
      </c>
      <c r="H53" s="6">
        <f t="shared" si="4"/>
        <v>24713.7</v>
      </c>
      <c r="I53" s="6">
        <f t="shared" si="5"/>
        <v>14000</v>
      </c>
      <c r="J53" s="5"/>
    </row>
    <row r="54" spans="1:10" x14ac:dyDescent="0.2">
      <c r="A54" s="33" t="s">
        <v>21</v>
      </c>
      <c r="B54" s="32">
        <v>-3.3132000000000001</v>
      </c>
      <c r="C54" s="32">
        <v>27.1524</v>
      </c>
      <c r="D54" s="32">
        <f t="shared" si="7"/>
        <v>14</v>
      </c>
      <c r="F54" s="6"/>
      <c r="G54" s="6">
        <f t="shared" si="3"/>
        <v>-3313.2000000000003</v>
      </c>
      <c r="H54" s="6">
        <f t="shared" si="4"/>
        <v>27152.400000000001</v>
      </c>
      <c r="I54" s="6">
        <f t="shared" si="5"/>
        <v>14000</v>
      </c>
      <c r="J54" s="5"/>
    </row>
    <row r="55" spans="1:10" x14ac:dyDescent="0.2">
      <c r="A55" s="33" t="s">
        <v>22</v>
      </c>
      <c r="B55" s="32">
        <v>-2.9300999999999999</v>
      </c>
      <c r="C55" s="32">
        <v>30.216999999999999</v>
      </c>
      <c r="D55" s="32">
        <f t="shared" si="7"/>
        <v>14</v>
      </c>
      <c r="F55" s="6"/>
      <c r="G55" s="6">
        <f t="shared" si="3"/>
        <v>-2930.1</v>
      </c>
      <c r="H55" s="6">
        <f t="shared" si="4"/>
        <v>30217</v>
      </c>
      <c r="I55" s="6">
        <f t="shared" si="5"/>
        <v>14000</v>
      </c>
      <c r="J55" s="5"/>
    </row>
    <row r="56" spans="1:10" x14ac:dyDescent="0.2">
      <c r="A56" s="33" t="s">
        <v>23</v>
      </c>
      <c r="B56" s="32">
        <v>-1.6218999999999999</v>
      </c>
      <c r="C56" s="32">
        <v>33.860199999999999</v>
      </c>
      <c r="D56" s="32">
        <f t="shared" si="7"/>
        <v>14</v>
      </c>
      <c r="F56" s="6"/>
      <c r="G56" s="6">
        <f t="shared" si="3"/>
        <v>-1621.8999999999999</v>
      </c>
      <c r="H56" s="6">
        <f t="shared" si="4"/>
        <v>33860.199999999997</v>
      </c>
      <c r="I56" s="6">
        <f t="shared" si="5"/>
        <v>14000</v>
      </c>
      <c r="J56" s="5"/>
    </row>
    <row r="57" spans="1:10" x14ac:dyDescent="0.2">
      <c r="A57" s="33" t="s">
        <v>24</v>
      </c>
      <c r="B57" s="32">
        <v>0.63749999999999996</v>
      </c>
      <c r="C57" s="32">
        <v>37.105899999999998</v>
      </c>
      <c r="D57" s="32">
        <f t="shared" si="7"/>
        <v>14</v>
      </c>
      <c r="F57" s="6"/>
      <c r="G57" s="6">
        <f t="shared" si="3"/>
        <v>637.5</v>
      </c>
      <c r="H57" s="6">
        <f t="shared" si="4"/>
        <v>37105.9</v>
      </c>
      <c r="I57" s="6">
        <f t="shared" si="5"/>
        <v>14000</v>
      </c>
      <c r="J57" s="5"/>
    </row>
    <row r="58" spans="1:10" x14ac:dyDescent="0.2">
      <c r="A58" s="7" t="s">
        <v>25</v>
      </c>
      <c r="B58" s="5">
        <v>0.98229999999999995</v>
      </c>
      <c r="C58" s="5">
        <v>37.47</v>
      </c>
      <c r="D58" s="32">
        <f t="shared" si="7"/>
        <v>14</v>
      </c>
      <c r="F58" s="6"/>
      <c r="G58" s="6">
        <f t="shared" si="3"/>
        <v>982.3</v>
      </c>
      <c r="H58" s="6">
        <f t="shared" si="4"/>
        <v>37470</v>
      </c>
      <c r="I58" s="6">
        <f t="shared" si="5"/>
        <v>14000</v>
      </c>
      <c r="J58" s="5"/>
    </row>
    <row r="59" spans="1:10" x14ac:dyDescent="0.2">
      <c r="A59" s="7" t="s">
        <v>26</v>
      </c>
      <c r="B59" s="5">
        <v>4.2515999999999998</v>
      </c>
      <c r="C59" s="5">
        <v>39.991300000000003</v>
      </c>
      <c r="D59" s="32">
        <f t="shared" si="7"/>
        <v>14</v>
      </c>
      <c r="F59" s="6"/>
      <c r="G59" s="6">
        <f t="shared" si="3"/>
        <v>4251.5999999999995</v>
      </c>
      <c r="H59" s="6">
        <f t="shared" si="4"/>
        <v>39991.300000000003</v>
      </c>
      <c r="I59" s="6">
        <f t="shared" si="5"/>
        <v>14000</v>
      </c>
      <c r="J59" s="5"/>
    </row>
    <row r="60" spans="1:10" x14ac:dyDescent="0.2">
      <c r="A60" s="7" t="s">
        <v>339</v>
      </c>
      <c r="B60" s="5">
        <v>6.5685000000000002</v>
      </c>
      <c r="C60" s="5">
        <v>41.060099999999998</v>
      </c>
      <c r="D60" s="32">
        <f t="shared" si="7"/>
        <v>14</v>
      </c>
      <c r="F60" s="6"/>
      <c r="G60" s="6">
        <f t="shared" si="3"/>
        <v>6568.5</v>
      </c>
      <c r="H60" s="6">
        <f t="shared" si="4"/>
        <v>41060.1</v>
      </c>
      <c r="I60" s="6">
        <f t="shared" si="5"/>
        <v>14000</v>
      </c>
      <c r="J60" s="5"/>
    </row>
    <row r="61" spans="1:10" x14ac:dyDescent="0.2">
      <c r="A61" s="7" t="s">
        <v>340</v>
      </c>
      <c r="B61" s="5">
        <v>7.7125000000000004</v>
      </c>
      <c r="C61" s="5">
        <v>41.4221</v>
      </c>
      <c r="D61" s="32">
        <f t="shared" si="7"/>
        <v>14</v>
      </c>
      <c r="F61" s="6"/>
      <c r="G61" s="6">
        <f t="shared" si="3"/>
        <v>7712.5</v>
      </c>
      <c r="H61" s="6">
        <f t="shared" si="4"/>
        <v>41422.1</v>
      </c>
      <c r="I61" s="6">
        <f t="shared" si="5"/>
        <v>14000</v>
      </c>
      <c r="J61" s="5"/>
    </row>
    <row r="62" spans="1:10" x14ac:dyDescent="0.2">
      <c r="A62" s="7" t="s">
        <v>341</v>
      </c>
      <c r="B62" s="5">
        <v>8.0274999999999999</v>
      </c>
      <c r="C62" s="5">
        <v>41.503900000000002</v>
      </c>
      <c r="D62" s="32">
        <f t="shared" si="7"/>
        <v>14</v>
      </c>
      <c r="F62" s="6"/>
      <c r="G62" s="6">
        <f t="shared" si="3"/>
        <v>8027.5</v>
      </c>
      <c r="H62" s="6">
        <f t="shared" si="4"/>
        <v>41503.9</v>
      </c>
      <c r="I62" s="6">
        <f t="shared" si="5"/>
        <v>14000</v>
      </c>
      <c r="J62" s="5"/>
    </row>
    <row r="63" spans="1:10" x14ac:dyDescent="0.2">
      <c r="A63" s="7"/>
      <c r="F63" s="6"/>
      <c r="G63" s="6">
        <f t="shared" si="3"/>
        <v>0</v>
      </c>
      <c r="H63" s="6">
        <f t="shared" si="4"/>
        <v>0</v>
      </c>
      <c r="I63" s="6">
        <f t="shared" si="5"/>
        <v>0</v>
      </c>
      <c r="J63" s="5"/>
    </row>
    <row r="64" spans="1:10" x14ac:dyDescent="0.2">
      <c r="A64" s="7"/>
      <c r="F64" s="6"/>
      <c r="G64" s="6">
        <f t="shared" si="3"/>
        <v>0</v>
      </c>
      <c r="H64" s="6">
        <f t="shared" si="4"/>
        <v>0</v>
      </c>
      <c r="I64" s="6">
        <f t="shared" si="5"/>
        <v>0</v>
      </c>
      <c r="J64" s="5"/>
    </row>
    <row r="65" spans="1:10" x14ac:dyDescent="0.2">
      <c r="A65" s="34" t="s">
        <v>27</v>
      </c>
      <c r="B65" s="35">
        <v>-1.5507</v>
      </c>
      <c r="C65" s="35">
        <v>17.749500000000001</v>
      </c>
      <c r="D65" s="35">
        <v>0</v>
      </c>
      <c r="F65" s="6"/>
      <c r="G65" s="6">
        <f t="shared" si="3"/>
        <v>-1550.7</v>
      </c>
      <c r="H65" s="6">
        <f t="shared" si="4"/>
        <v>17749.5</v>
      </c>
      <c r="I65" s="6">
        <f t="shared" si="5"/>
        <v>0</v>
      </c>
      <c r="J65" s="5"/>
    </row>
    <row r="66" spans="1:10" x14ac:dyDescent="0.2">
      <c r="A66" s="34" t="s">
        <v>28</v>
      </c>
      <c r="B66" s="35">
        <v>-1.3439000000000001</v>
      </c>
      <c r="C66" s="35">
        <v>15.767799999999999</v>
      </c>
      <c r="D66" s="35">
        <v>3.9462000000000002</v>
      </c>
      <c r="F66" s="6"/>
      <c r="G66" s="6">
        <f t="shared" si="3"/>
        <v>-1343.9</v>
      </c>
      <c r="H66" s="6">
        <f t="shared" si="4"/>
        <v>15767.8</v>
      </c>
      <c r="I66" s="6">
        <f t="shared" si="5"/>
        <v>3946.2000000000003</v>
      </c>
      <c r="J66" s="5"/>
    </row>
    <row r="67" spans="1:10" x14ac:dyDescent="0.2">
      <c r="A67" s="34" t="s">
        <v>29</v>
      </c>
      <c r="B67" s="35">
        <v>-1.0369999999999999</v>
      </c>
      <c r="C67" s="35">
        <v>13.3833</v>
      </c>
      <c r="D67" s="35">
        <v>7.6501999999999999</v>
      </c>
      <c r="F67" s="6"/>
      <c r="G67" s="6">
        <f t="shared" ref="G67:G98" si="8">mm*B67</f>
        <v>-1037</v>
      </c>
      <c r="H67" s="6">
        <f t="shared" ref="H67:H98" si="9">mm*C67</f>
        <v>13383.300000000001</v>
      </c>
      <c r="I67" s="6">
        <f t="shared" ref="I67:I98" si="10">mm*D67</f>
        <v>7650.2</v>
      </c>
      <c r="J67" s="5"/>
    </row>
    <row r="68" spans="1:10" x14ac:dyDescent="0.2">
      <c r="A68" s="34" t="s">
        <v>30</v>
      </c>
      <c r="B68" s="35">
        <v>-0.44569999999999999</v>
      </c>
      <c r="C68" s="35">
        <v>10.4727</v>
      </c>
      <c r="D68" s="35">
        <v>10.785399999999999</v>
      </c>
      <c r="F68" s="6"/>
      <c r="G68" s="6">
        <f t="shared" si="8"/>
        <v>-445.7</v>
      </c>
      <c r="H68" s="6">
        <f t="shared" si="9"/>
        <v>10472.699999999999</v>
      </c>
      <c r="I68" s="6">
        <f t="shared" si="10"/>
        <v>10785.4</v>
      </c>
      <c r="J68" s="5"/>
    </row>
    <row r="69" spans="1:10" x14ac:dyDescent="0.2">
      <c r="A69" s="34" t="s">
        <v>31</v>
      </c>
      <c r="B69" s="35">
        <v>1.1823999999999999</v>
      </c>
      <c r="C69" s="35">
        <v>7.2937000000000003</v>
      </c>
      <c r="D69" s="35">
        <v>12.9993</v>
      </c>
      <c r="F69" s="6"/>
      <c r="G69" s="6">
        <f t="shared" si="8"/>
        <v>1182.3999999999999</v>
      </c>
      <c r="H69" s="6">
        <f t="shared" si="9"/>
        <v>7293.7000000000007</v>
      </c>
      <c r="I69" s="6">
        <f t="shared" si="10"/>
        <v>12999.3</v>
      </c>
      <c r="J69" s="5"/>
    </row>
    <row r="70" spans="1:10" x14ac:dyDescent="0.2">
      <c r="A70" s="34" t="s">
        <v>32</v>
      </c>
      <c r="B70" s="35">
        <v>3.7168999999999999</v>
      </c>
      <c r="C70" s="35">
        <v>4.7847999999999997</v>
      </c>
      <c r="D70" s="35">
        <v>13.8</v>
      </c>
      <c r="F70" s="6"/>
      <c r="G70" s="6">
        <f t="shared" si="8"/>
        <v>3716.9</v>
      </c>
      <c r="H70" s="6">
        <f t="shared" si="9"/>
        <v>4784.7999999999993</v>
      </c>
      <c r="I70" s="6">
        <f t="shared" si="10"/>
        <v>13800</v>
      </c>
      <c r="J70" s="5"/>
    </row>
    <row r="71" spans="1:10" x14ac:dyDescent="0.2">
      <c r="A71" s="4" t="s">
        <v>33</v>
      </c>
      <c r="B71" s="5">
        <v>4.1128</v>
      </c>
      <c r="C71" s="5">
        <v>4.5136000000000003</v>
      </c>
      <c r="D71" s="5">
        <v>13.783099999999999</v>
      </c>
      <c r="F71" s="6"/>
      <c r="G71" s="6">
        <f t="shared" si="8"/>
        <v>4112.8</v>
      </c>
      <c r="H71" s="6">
        <f t="shared" si="9"/>
        <v>4513.6000000000004</v>
      </c>
      <c r="I71" s="6">
        <f t="shared" si="10"/>
        <v>13783.099999999999</v>
      </c>
      <c r="J71" s="5"/>
    </row>
    <row r="72" spans="1:10" x14ac:dyDescent="0.2">
      <c r="A72" s="4" t="s">
        <v>34</v>
      </c>
      <c r="B72" s="5">
        <v>7.5824999999999996</v>
      </c>
      <c r="C72" s="5">
        <v>3.0009999999999999</v>
      </c>
      <c r="D72" s="5">
        <v>12.1698</v>
      </c>
      <c r="F72" s="6"/>
      <c r="G72" s="6">
        <f t="shared" si="8"/>
        <v>7582.5</v>
      </c>
      <c r="H72" s="6">
        <f t="shared" si="9"/>
        <v>3001</v>
      </c>
      <c r="I72" s="6">
        <f t="shared" si="10"/>
        <v>12169.800000000001</v>
      </c>
      <c r="J72" s="5"/>
    </row>
    <row r="73" spans="1:10" x14ac:dyDescent="0.2">
      <c r="A73" s="4" t="s">
        <v>342</v>
      </c>
      <c r="B73" s="5">
        <v>10.0177</v>
      </c>
      <c r="C73" s="5">
        <v>2.6728999999999998</v>
      </c>
      <c r="D73" s="5">
        <v>8.6508000000000003</v>
      </c>
      <c r="G73" s="6">
        <f t="shared" si="8"/>
        <v>10017.699999999999</v>
      </c>
      <c r="H73" s="6">
        <f t="shared" si="9"/>
        <v>2672.8999999999996</v>
      </c>
      <c r="I73" s="6">
        <f t="shared" si="10"/>
        <v>8650.8000000000011</v>
      </c>
      <c r="J73" s="3"/>
    </row>
    <row r="74" spans="1:10" x14ac:dyDescent="0.2">
      <c r="A74" s="4" t="s">
        <v>343</v>
      </c>
      <c r="B74" s="5">
        <v>11.181800000000001</v>
      </c>
      <c r="C74" s="5">
        <v>2.7035999999999998</v>
      </c>
      <c r="D74" s="5">
        <v>4.4127999999999998</v>
      </c>
      <c r="G74" s="6">
        <f t="shared" si="8"/>
        <v>11181.800000000001</v>
      </c>
      <c r="H74" s="6">
        <f t="shared" si="9"/>
        <v>2703.6</v>
      </c>
      <c r="I74" s="6">
        <f t="shared" si="10"/>
        <v>4412.8</v>
      </c>
      <c r="J74" s="3"/>
    </row>
    <row r="75" spans="1:10" x14ac:dyDescent="0.2">
      <c r="A75" s="4" t="s">
        <v>344</v>
      </c>
      <c r="B75" s="5">
        <v>11.494</v>
      </c>
      <c r="C75" s="5">
        <v>2.7326999999999999</v>
      </c>
      <c r="D75" s="5">
        <v>0</v>
      </c>
      <c r="G75" s="6">
        <f t="shared" si="8"/>
        <v>11494</v>
      </c>
      <c r="H75" s="6">
        <f t="shared" si="9"/>
        <v>2732.7</v>
      </c>
      <c r="I75" s="6">
        <f t="shared" si="10"/>
        <v>0</v>
      </c>
      <c r="J75" s="3"/>
    </row>
    <row r="76" spans="1:10" x14ac:dyDescent="0.2">
      <c r="A76" s="4"/>
      <c r="G76" s="6">
        <f t="shared" si="8"/>
        <v>0</v>
      </c>
      <c r="H76" s="6">
        <f t="shared" si="9"/>
        <v>0</v>
      </c>
      <c r="I76" s="6">
        <f t="shared" si="10"/>
        <v>0</v>
      </c>
      <c r="J76" s="3"/>
    </row>
    <row r="77" spans="1:10" x14ac:dyDescent="0.2">
      <c r="A77" s="34" t="s">
        <v>35</v>
      </c>
      <c r="B77" s="35">
        <v>-2.2174</v>
      </c>
      <c r="C77" s="35">
        <v>16.859000000000002</v>
      </c>
      <c r="D77" s="35">
        <v>0</v>
      </c>
      <c r="F77" s="6"/>
      <c r="G77" s="6">
        <f t="shared" si="8"/>
        <v>-2217.4</v>
      </c>
      <c r="H77" s="6">
        <f t="shared" si="9"/>
        <v>16859</v>
      </c>
      <c r="I77" s="6">
        <f t="shared" si="10"/>
        <v>0</v>
      </c>
      <c r="J77" s="5"/>
    </row>
    <row r="78" spans="1:10" x14ac:dyDescent="0.2">
      <c r="A78" s="34" t="s">
        <v>36</v>
      </c>
      <c r="B78" s="35">
        <v>-2.0122</v>
      </c>
      <c r="C78" s="35">
        <v>15.035600000000001</v>
      </c>
      <c r="D78" s="35">
        <v>3.5737999999999999</v>
      </c>
      <c r="F78" s="6"/>
      <c r="G78" s="6">
        <f t="shared" si="8"/>
        <v>-2012.2</v>
      </c>
      <c r="H78" s="6">
        <f t="shared" si="9"/>
        <v>15035.6</v>
      </c>
      <c r="I78" s="6">
        <f t="shared" si="10"/>
        <v>3573.7999999999997</v>
      </c>
      <c r="J78" s="5"/>
    </row>
    <row r="79" spans="1:10" x14ac:dyDescent="0.2">
      <c r="A79" s="34" t="s">
        <v>37</v>
      </c>
      <c r="B79" s="35">
        <v>-1.6935</v>
      </c>
      <c r="C79" s="35">
        <v>12.685600000000001</v>
      </c>
      <c r="D79" s="35">
        <v>7.1984000000000004</v>
      </c>
      <c r="F79" s="6"/>
      <c r="G79" s="6">
        <f t="shared" si="8"/>
        <v>-1693.5</v>
      </c>
      <c r="H79" s="6">
        <f t="shared" si="9"/>
        <v>12685.6</v>
      </c>
      <c r="I79" s="6">
        <f t="shared" si="10"/>
        <v>7198.4000000000005</v>
      </c>
      <c r="J79" s="5"/>
    </row>
    <row r="80" spans="1:10" x14ac:dyDescent="0.2">
      <c r="A80" s="34" t="s">
        <v>38</v>
      </c>
      <c r="B80" s="35">
        <v>-1.0157</v>
      </c>
      <c r="C80" s="35">
        <v>9.8069000000000006</v>
      </c>
      <c r="D80" s="35">
        <v>10.190799999999999</v>
      </c>
      <c r="F80" s="6"/>
      <c r="G80" s="6">
        <f t="shared" si="8"/>
        <v>-1015.7</v>
      </c>
      <c r="H80" s="6">
        <f t="shared" si="9"/>
        <v>9806.9000000000015</v>
      </c>
      <c r="I80" s="6">
        <f t="shared" si="10"/>
        <v>10190.799999999999</v>
      </c>
      <c r="J80" s="5"/>
    </row>
    <row r="81" spans="1:10" x14ac:dyDescent="0.2">
      <c r="A81" s="34" t="s">
        <v>39</v>
      </c>
      <c r="B81" s="35">
        <v>0.74380000000000002</v>
      </c>
      <c r="C81" s="35">
        <v>6.6271000000000004</v>
      </c>
      <c r="D81" s="35">
        <v>12.303100000000001</v>
      </c>
      <c r="F81" s="6"/>
      <c r="G81" s="6">
        <f t="shared" si="8"/>
        <v>743.80000000000007</v>
      </c>
      <c r="H81" s="6">
        <f t="shared" si="9"/>
        <v>6627.1</v>
      </c>
      <c r="I81" s="6">
        <f t="shared" si="10"/>
        <v>12303.1</v>
      </c>
      <c r="J81" s="5"/>
    </row>
    <row r="82" spans="1:10" x14ac:dyDescent="0.2">
      <c r="A82" s="34" t="s">
        <v>40</v>
      </c>
      <c r="B82" s="35">
        <v>3.2812999999999999</v>
      </c>
      <c r="C82" s="35">
        <v>4.1769999999999996</v>
      </c>
      <c r="D82" s="35">
        <v>13.0501</v>
      </c>
      <c r="F82" s="6"/>
      <c r="G82" s="6">
        <f t="shared" si="8"/>
        <v>3281.2999999999997</v>
      </c>
      <c r="H82" s="6">
        <f t="shared" si="9"/>
        <v>4177</v>
      </c>
      <c r="I82" s="6">
        <f t="shared" si="10"/>
        <v>13050.1</v>
      </c>
      <c r="J82" s="5"/>
    </row>
    <row r="83" spans="1:10" x14ac:dyDescent="0.2">
      <c r="A83" s="4" t="s">
        <v>41</v>
      </c>
      <c r="B83" s="5">
        <v>3.6612</v>
      </c>
      <c r="C83" s="5">
        <v>3.9155000000000002</v>
      </c>
      <c r="D83" s="5">
        <v>13.034800000000001</v>
      </c>
      <c r="F83" s="6"/>
      <c r="G83" s="6">
        <f t="shared" si="8"/>
        <v>3661.2</v>
      </c>
      <c r="H83" s="6">
        <f t="shared" si="9"/>
        <v>3915.5</v>
      </c>
      <c r="I83" s="6">
        <f t="shared" si="10"/>
        <v>13034.800000000001</v>
      </c>
      <c r="J83" s="5"/>
    </row>
    <row r="84" spans="1:10" x14ac:dyDescent="0.2">
      <c r="A84" s="4" t="s">
        <v>42</v>
      </c>
      <c r="B84" s="5">
        <v>6.9431000000000003</v>
      </c>
      <c r="C84" s="5">
        <v>2.3887</v>
      </c>
      <c r="D84" s="5">
        <v>11.5883</v>
      </c>
      <c r="F84" s="6"/>
      <c r="G84" s="6">
        <f t="shared" si="8"/>
        <v>6943.1</v>
      </c>
      <c r="H84" s="6">
        <f t="shared" si="9"/>
        <v>2388.6999999999998</v>
      </c>
      <c r="I84" s="6">
        <f t="shared" si="10"/>
        <v>11588.300000000001</v>
      </c>
      <c r="J84" s="5"/>
    </row>
    <row r="85" spans="1:10" x14ac:dyDescent="0.2">
      <c r="A85" s="4" t="s">
        <v>345</v>
      </c>
      <c r="B85" s="5">
        <v>9.3178999999999998</v>
      </c>
      <c r="C85" s="5">
        <v>1.9421999999999999</v>
      </c>
      <c r="D85" s="5">
        <v>8.3369999999999997</v>
      </c>
      <c r="F85" s="6"/>
      <c r="G85" s="6">
        <f t="shared" si="8"/>
        <v>9317.9</v>
      </c>
      <c r="H85" s="6">
        <f t="shared" si="9"/>
        <v>1942.1999999999998</v>
      </c>
      <c r="I85" s="6">
        <f t="shared" si="10"/>
        <v>8337</v>
      </c>
      <c r="J85" s="5"/>
    </row>
    <row r="86" spans="1:10" x14ac:dyDescent="0.2">
      <c r="A86" s="4" t="s">
        <v>346</v>
      </c>
      <c r="B86" s="5">
        <v>10.502599999999999</v>
      </c>
      <c r="C86" s="5">
        <v>1.9004000000000001</v>
      </c>
      <c r="D86" s="5">
        <v>4.2907999999999999</v>
      </c>
      <c r="F86" s="6"/>
      <c r="G86" s="6">
        <f t="shared" si="8"/>
        <v>10502.599999999999</v>
      </c>
      <c r="H86" s="6">
        <f t="shared" si="9"/>
        <v>1900.4</v>
      </c>
      <c r="I86" s="6">
        <f t="shared" si="10"/>
        <v>4290.8</v>
      </c>
      <c r="J86" s="5"/>
    </row>
    <row r="87" spans="1:10" x14ac:dyDescent="0.2">
      <c r="A87" s="4" t="s">
        <v>347</v>
      </c>
      <c r="B87" s="5">
        <v>10.827199999999999</v>
      </c>
      <c r="C87" s="5">
        <v>1.9096</v>
      </c>
      <c r="D87" s="5">
        <v>-2.0000000000000001E-4</v>
      </c>
      <c r="F87" s="6"/>
      <c r="G87" s="6">
        <f t="shared" si="8"/>
        <v>10827.199999999999</v>
      </c>
      <c r="H87" s="6">
        <f t="shared" si="9"/>
        <v>1909.6</v>
      </c>
      <c r="I87" s="6">
        <f t="shared" si="10"/>
        <v>-0.2</v>
      </c>
      <c r="J87" s="5"/>
    </row>
    <row r="88" spans="1:10" x14ac:dyDescent="0.2">
      <c r="A88" s="4"/>
      <c r="F88" s="6"/>
      <c r="G88" s="6">
        <f t="shared" si="8"/>
        <v>0</v>
      </c>
      <c r="H88" s="6">
        <f t="shared" si="9"/>
        <v>0</v>
      </c>
      <c r="I88" s="6">
        <f t="shared" si="10"/>
        <v>0</v>
      </c>
      <c r="J88" s="5"/>
    </row>
    <row r="89" spans="1:10" x14ac:dyDescent="0.2">
      <c r="A89" s="34" t="s">
        <v>43</v>
      </c>
      <c r="B89" s="35">
        <v>-3.0442</v>
      </c>
      <c r="C89" s="35">
        <v>17.610099999999999</v>
      </c>
      <c r="D89" s="35">
        <v>0</v>
      </c>
      <c r="F89" s="6"/>
      <c r="G89" s="6">
        <f t="shared" si="8"/>
        <v>-3044.2</v>
      </c>
      <c r="H89" s="6">
        <f t="shared" si="9"/>
        <v>17610.099999999999</v>
      </c>
      <c r="I89" s="6">
        <f t="shared" si="10"/>
        <v>0</v>
      </c>
      <c r="J89" s="5"/>
    </row>
    <row r="90" spans="1:10" x14ac:dyDescent="0.2">
      <c r="A90" s="34" t="s">
        <v>44</v>
      </c>
      <c r="B90" s="35">
        <v>-2.8340000000000001</v>
      </c>
      <c r="C90" s="35">
        <v>15.5959</v>
      </c>
      <c r="D90" s="35">
        <v>3.9462000000000002</v>
      </c>
      <c r="F90" s="6"/>
      <c r="G90" s="6">
        <f t="shared" si="8"/>
        <v>-2834</v>
      </c>
      <c r="H90" s="6">
        <f t="shared" si="9"/>
        <v>15595.9</v>
      </c>
      <c r="I90" s="6">
        <f t="shared" si="10"/>
        <v>3946.2000000000003</v>
      </c>
      <c r="J90" s="5"/>
    </row>
    <row r="91" spans="1:10" x14ac:dyDescent="0.2">
      <c r="A91" s="34" t="s">
        <v>45</v>
      </c>
      <c r="B91" s="35">
        <v>-2.5221</v>
      </c>
      <c r="C91" s="35">
        <v>13.1723</v>
      </c>
      <c r="D91" s="35">
        <v>7.6501999999999999</v>
      </c>
      <c r="F91" s="6"/>
      <c r="G91" s="6">
        <f t="shared" si="8"/>
        <v>-2522.1</v>
      </c>
      <c r="H91" s="6">
        <f t="shared" si="9"/>
        <v>13172.3</v>
      </c>
      <c r="I91" s="6">
        <f t="shared" si="10"/>
        <v>7650.2</v>
      </c>
      <c r="J91" s="5"/>
    </row>
    <row r="92" spans="1:10" x14ac:dyDescent="0.2">
      <c r="A92" s="34" t="s">
        <v>46</v>
      </c>
      <c r="B92" s="35">
        <v>-1.8721000000000001</v>
      </c>
      <c r="C92" s="35">
        <v>10.008599999999999</v>
      </c>
      <c r="D92" s="35">
        <v>10.785399999999999</v>
      </c>
      <c r="F92" s="6"/>
      <c r="G92" s="6">
        <f t="shared" si="8"/>
        <v>-1872.1000000000001</v>
      </c>
      <c r="H92" s="6">
        <f t="shared" si="9"/>
        <v>10008.6</v>
      </c>
      <c r="I92" s="6">
        <f t="shared" si="10"/>
        <v>10785.4</v>
      </c>
      <c r="J92" s="5"/>
    </row>
    <row r="93" spans="1:10" x14ac:dyDescent="0.2">
      <c r="A93" s="34" t="s">
        <v>47</v>
      </c>
      <c r="B93" s="35">
        <v>-2.7900000000000001E-2</v>
      </c>
      <c r="C93" s="35">
        <v>6.4076000000000004</v>
      </c>
      <c r="D93" s="35">
        <v>12.9993</v>
      </c>
      <c r="F93" s="6"/>
      <c r="G93" s="6">
        <f t="shared" si="8"/>
        <v>-27.900000000000002</v>
      </c>
      <c r="H93" s="6">
        <f t="shared" si="9"/>
        <v>6407.6</v>
      </c>
      <c r="I93" s="6">
        <f t="shared" si="10"/>
        <v>12999.3</v>
      </c>
      <c r="J93" s="5"/>
    </row>
    <row r="94" spans="1:10" x14ac:dyDescent="0.2">
      <c r="A94" s="34" t="s">
        <v>48</v>
      </c>
      <c r="B94" s="35">
        <v>2.8431000000000002</v>
      </c>
      <c r="C94" s="35">
        <v>3.5655999999999999</v>
      </c>
      <c r="D94" s="35">
        <v>13.8</v>
      </c>
      <c r="F94" s="6"/>
      <c r="G94" s="6">
        <f t="shared" si="8"/>
        <v>2843.1000000000004</v>
      </c>
      <c r="H94" s="6">
        <f t="shared" si="9"/>
        <v>3565.6</v>
      </c>
      <c r="I94" s="6">
        <f t="shared" si="10"/>
        <v>13800</v>
      </c>
      <c r="J94" s="5"/>
    </row>
    <row r="95" spans="1:10" x14ac:dyDescent="0.2">
      <c r="A95" s="4" t="s">
        <v>49</v>
      </c>
      <c r="B95" s="5">
        <v>3.2915000000000001</v>
      </c>
      <c r="C95" s="5">
        <v>3.2584</v>
      </c>
      <c r="D95" s="5">
        <v>13.783099999999999</v>
      </c>
      <c r="F95" s="6"/>
      <c r="G95" s="6">
        <f t="shared" si="8"/>
        <v>3291.5</v>
      </c>
      <c r="H95" s="6">
        <f t="shared" si="9"/>
        <v>3258.4</v>
      </c>
      <c r="I95" s="6">
        <f t="shared" si="10"/>
        <v>13783.099999999999</v>
      </c>
      <c r="J95" s="5"/>
    </row>
    <row r="96" spans="1:10" x14ac:dyDescent="0.2">
      <c r="A96" s="4" t="s">
        <v>50</v>
      </c>
      <c r="B96" s="5">
        <v>7.2218</v>
      </c>
      <c r="C96" s="5">
        <v>1.5449999999999999</v>
      </c>
      <c r="D96" s="5">
        <v>12.1698</v>
      </c>
      <c r="F96" s="6"/>
      <c r="G96" s="6">
        <f t="shared" si="8"/>
        <v>7221.8</v>
      </c>
      <c r="H96" s="6">
        <f t="shared" si="9"/>
        <v>1545</v>
      </c>
      <c r="I96" s="6">
        <f t="shared" si="10"/>
        <v>12169.800000000001</v>
      </c>
      <c r="J96" s="5"/>
    </row>
    <row r="97" spans="1:10" x14ac:dyDescent="0.2">
      <c r="A97" s="4" t="s">
        <v>348</v>
      </c>
      <c r="B97" s="5">
        <v>9.9802999999999997</v>
      </c>
      <c r="C97" s="5">
        <v>1.1734</v>
      </c>
      <c r="D97" s="5">
        <v>8.6508000000000003</v>
      </c>
      <c r="F97" s="6"/>
      <c r="G97" s="6">
        <f t="shared" si="8"/>
        <v>9980.2999999999993</v>
      </c>
      <c r="H97" s="6">
        <f t="shared" si="9"/>
        <v>1173.4000000000001</v>
      </c>
      <c r="I97" s="6">
        <f t="shared" si="10"/>
        <v>8650.8000000000011</v>
      </c>
      <c r="J97" s="5"/>
    </row>
    <row r="98" spans="1:10" x14ac:dyDescent="0.2">
      <c r="A98" s="4" t="s">
        <v>349</v>
      </c>
      <c r="B98" s="5">
        <v>11.2988</v>
      </c>
      <c r="C98" s="5">
        <v>1.2081999999999999</v>
      </c>
      <c r="D98" s="5">
        <v>4.4131</v>
      </c>
      <c r="F98" s="6"/>
      <c r="G98" s="6">
        <f t="shared" si="8"/>
        <v>11298.8</v>
      </c>
      <c r="H98" s="6">
        <f t="shared" si="9"/>
        <v>1208.2</v>
      </c>
      <c r="I98" s="6">
        <f t="shared" si="10"/>
        <v>4413.1000000000004</v>
      </c>
      <c r="J98" s="5"/>
    </row>
    <row r="99" spans="1:10" x14ac:dyDescent="0.2">
      <c r="A99" s="4" t="s">
        <v>350</v>
      </c>
      <c r="B99" s="5">
        <v>11.638299999999999</v>
      </c>
      <c r="C99" s="5">
        <v>1.2397</v>
      </c>
      <c r="D99" s="5">
        <v>0</v>
      </c>
      <c r="F99" s="6"/>
      <c r="G99" s="6">
        <f t="shared" ref="G99:G124" si="11">mm*B99</f>
        <v>11638.3</v>
      </c>
      <c r="H99" s="6">
        <f t="shared" ref="H99:H124" si="12">mm*C99</f>
        <v>1239.7</v>
      </c>
      <c r="I99" s="6">
        <f t="shared" ref="I99:I124" si="13">mm*D99</f>
        <v>0</v>
      </c>
      <c r="J99" s="5"/>
    </row>
    <row r="100" spans="1:10" x14ac:dyDescent="0.2">
      <c r="G100" s="2">
        <f t="shared" si="11"/>
        <v>0</v>
      </c>
      <c r="H100" s="2">
        <f t="shared" si="12"/>
        <v>0</v>
      </c>
      <c r="I100" s="2">
        <f t="shared" si="13"/>
        <v>0</v>
      </c>
    </row>
    <row r="101" spans="1:10" ht="25.5" x14ac:dyDescent="0.2">
      <c r="A101" s="18" t="s">
        <v>311</v>
      </c>
      <c r="B101" s="19"/>
      <c r="C101" s="19"/>
      <c r="D101" s="19"/>
      <c r="E101" s="20"/>
      <c r="F101" s="22"/>
      <c r="G101" s="22">
        <f t="shared" si="11"/>
        <v>0</v>
      </c>
      <c r="H101" s="22">
        <f t="shared" si="12"/>
        <v>0</v>
      </c>
      <c r="I101" s="22">
        <f t="shared" si="13"/>
        <v>0</v>
      </c>
    </row>
    <row r="102" spans="1:10" x14ac:dyDescent="0.2">
      <c r="A102" s="34" t="s">
        <v>27</v>
      </c>
      <c r="B102" s="35">
        <v>-1.5507</v>
      </c>
      <c r="C102" s="35">
        <v>17.749500000000001</v>
      </c>
      <c r="D102" s="35">
        <f t="shared" ref="D102:D112" si="14">HO</f>
        <v>14</v>
      </c>
      <c r="F102" s="6"/>
      <c r="G102" s="6">
        <f t="shared" si="11"/>
        <v>-1550.7</v>
      </c>
      <c r="H102" s="6">
        <f t="shared" si="12"/>
        <v>17749.5</v>
      </c>
      <c r="I102" s="6">
        <f t="shared" si="13"/>
        <v>14000</v>
      </c>
      <c r="J102" s="5"/>
    </row>
    <row r="103" spans="1:10" x14ac:dyDescent="0.2">
      <c r="A103" s="34" t="s">
        <v>28</v>
      </c>
      <c r="B103" s="35">
        <v>-1.3439000000000001</v>
      </c>
      <c r="C103" s="35">
        <v>15.767799999999999</v>
      </c>
      <c r="D103" s="35">
        <f t="shared" si="14"/>
        <v>14</v>
      </c>
      <c r="F103" s="6"/>
      <c r="G103" s="6">
        <f t="shared" si="11"/>
        <v>-1343.9</v>
      </c>
      <c r="H103" s="6">
        <f t="shared" si="12"/>
        <v>15767.8</v>
      </c>
      <c r="I103" s="6">
        <f t="shared" si="13"/>
        <v>14000</v>
      </c>
      <c r="J103" s="5"/>
    </row>
    <row r="104" spans="1:10" x14ac:dyDescent="0.2">
      <c r="A104" s="34" t="s">
        <v>29</v>
      </c>
      <c r="B104" s="35">
        <v>-1.0369999999999999</v>
      </c>
      <c r="C104" s="35">
        <v>13.3833</v>
      </c>
      <c r="D104" s="35">
        <f t="shared" si="14"/>
        <v>14</v>
      </c>
      <c r="F104" s="6"/>
      <c r="G104" s="6">
        <f t="shared" si="11"/>
        <v>-1037</v>
      </c>
      <c r="H104" s="6">
        <f t="shared" si="12"/>
        <v>13383.300000000001</v>
      </c>
      <c r="I104" s="6">
        <f t="shared" si="13"/>
        <v>14000</v>
      </c>
      <c r="J104" s="5"/>
    </row>
    <row r="105" spans="1:10" x14ac:dyDescent="0.2">
      <c r="A105" s="34" t="s">
        <v>30</v>
      </c>
      <c r="B105" s="35">
        <v>-0.44569999999999999</v>
      </c>
      <c r="C105" s="35">
        <v>10.4727</v>
      </c>
      <c r="D105" s="35">
        <f t="shared" si="14"/>
        <v>14</v>
      </c>
      <c r="F105" s="6"/>
      <c r="G105" s="6">
        <f t="shared" si="11"/>
        <v>-445.7</v>
      </c>
      <c r="H105" s="6">
        <f t="shared" si="12"/>
        <v>10472.699999999999</v>
      </c>
      <c r="I105" s="6">
        <f t="shared" si="13"/>
        <v>14000</v>
      </c>
      <c r="J105" s="5"/>
    </row>
    <row r="106" spans="1:10" x14ac:dyDescent="0.2">
      <c r="A106" s="34" t="s">
        <v>31</v>
      </c>
      <c r="B106" s="35">
        <v>1.1823999999999999</v>
      </c>
      <c r="C106" s="35">
        <v>7.2937000000000003</v>
      </c>
      <c r="D106" s="35">
        <f t="shared" si="14"/>
        <v>14</v>
      </c>
      <c r="F106" s="6"/>
      <c r="G106" s="6">
        <f t="shared" si="11"/>
        <v>1182.3999999999999</v>
      </c>
      <c r="H106" s="6">
        <f t="shared" si="12"/>
        <v>7293.7000000000007</v>
      </c>
      <c r="I106" s="6">
        <f t="shared" si="13"/>
        <v>14000</v>
      </c>
      <c r="J106" s="5"/>
    </row>
    <row r="107" spans="1:10" x14ac:dyDescent="0.2">
      <c r="A107" s="34" t="s">
        <v>32</v>
      </c>
      <c r="B107" s="35">
        <v>3.7168999999999999</v>
      </c>
      <c r="C107" s="35">
        <v>4.7847999999999997</v>
      </c>
      <c r="D107" s="35">
        <f t="shared" si="14"/>
        <v>14</v>
      </c>
      <c r="F107" s="6"/>
      <c r="G107" s="6">
        <f t="shared" si="11"/>
        <v>3716.9</v>
      </c>
      <c r="H107" s="6">
        <f t="shared" si="12"/>
        <v>4784.7999999999993</v>
      </c>
      <c r="I107" s="6">
        <f t="shared" si="13"/>
        <v>14000</v>
      </c>
      <c r="J107" s="5"/>
    </row>
    <row r="108" spans="1:10" x14ac:dyDescent="0.2">
      <c r="A108" s="4" t="s">
        <v>33</v>
      </c>
      <c r="B108" s="5">
        <v>4.1128</v>
      </c>
      <c r="C108" s="5">
        <v>4.5136000000000003</v>
      </c>
      <c r="D108" s="35">
        <f t="shared" si="14"/>
        <v>14</v>
      </c>
      <c r="F108" s="6"/>
      <c r="G108" s="6">
        <f t="shared" si="11"/>
        <v>4112.8</v>
      </c>
      <c r="H108" s="6">
        <f t="shared" si="12"/>
        <v>4513.6000000000004</v>
      </c>
      <c r="I108" s="6">
        <f t="shared" si="13"/>
        <v>14000</v>
      </c>
      <c r="J108" s="5"/>
    </row>
    <row r="109" spans="1:10" x14ac:dyDescent="0.2">
      <c r="A109" s="4" t="s">
        <v>34</v>
      </c>
      <c r="B109" s="5">
        <v>7.5824999999999996</v>
      </c>
      <c r="C109" s="5">
        <v>3.0009999999999999</v>
      </c>
      <c r="D109" s="35">
        <f t="shared" si="14"/>
        <v>14</v>
      </c>
      <c r="F109" s="6"/>
      <c r="G109" s="6">
        <f t="shared" si="11"/>
        <v>7582.5</v>
      </c>
      <c r="H109" s="6">
        <f t="shared" si="12"/>
        <v>3001</v>
      </c>
      <c r="I109" s="6">
        <f t="shared" si="13"/>
        <v>14000</v>
      </c>
      <c r="J109" s="5"/>
    </row>
    <row r="110" spans="1:10" x14ac:dyDescent="0.2">
      <c r="A110" s="4" t="s">
        <v>342</v>
      </c>
      <c r="B110" s="5">
        <v>10.0177</v>
      </c>
      <c r="C110" s="5">
        <v>2.6728999999999998</v>
      </c>
      <c r="D110" s="35">
        <f t="shared" si="14"/>
        <v>14</v>
      </c>
      <c r="G110" s="6">
        <f t="shared" si="11"/>
        <v>10017.699999999999</v>
      </c>
      <c r="H110" s="6">
        <f t="shared" si="12"/>
        <v>2672.8999999999996</v>
      </c>
      <c r="I110" s="6">
        <f t="shared" si="13"/>
        <v>14000</v>
      </c>
      <c r="J110" s="3"/>
    </row>
    <row r="111" spans="1:10" x14ac:dyDescent="0.2">
      <c r="A111" s="4" t="s">
        <v>343</v>
      </c>
      <c r="B111" s="5">
        <v>11.181800000000001</v>
      </c>
      <c r="C111" s="5">
        <v>2.7035999999999998</v>
      </c>
      <c r="D111" s="35">
        <f t="shared" si="14"/>
        <v>14</v>
      </c>
      <c r="G111" s="6">
        <f t="shared" si="11"/>
        <v>11181.800000000001</v>
      </c>
      <c r="H111" s="6">
        <f t="shared" si="12"/>
        <v>2703.6</v>
      </c>
      <c r="I111" s="6">
        <f t="shared" si="13"/>
        <v>14000</v>
      </c>
      <c r="J111" s="3"/>
    </row>
    <row r="112" spans="1:10" x14ac:dyDescent="0.2">
      <c r="A112" s="4" t="s">
        <v>344</v>
      </c>
      <c r="B112" s="5">
        <v>11.494</v>
      </c>
      <c r="C112" s="5">
        <v>2.7326999999999999</v>
      </c>
      <c r="D112" s="35">
        <f t="shared" si="14"/>
        <v>14</v>
      </c>
      <c r="G112" s="6">
        <f t="shared" si="11"/>
        <v>11494</v>
      </c>
      <c r="H112" s="6">
        <f t="shared" si="12"/>
        <v>2732.7</v>
      </c>
      <c r="I112" s="6">
        <f t="shared" si="13"/>
        <v>14000</v>
      </c>
      <c r="J112" s="3"/>
    </row>
    <row r="113" spans="1:10" x14ac:dyDescent="0.2">
      <c r="A113" s="4"/>
      <c r="G113" s="6">
        <f t="shared" si="11"/>
        <v>0</v>
      </c>
      <c r="H113" s="6">
        <f t="shared" si="12"/>
        <v>0</v>
      </c>
      <c r="I113" s="6">
        <f t="shared" si="13"/>
        <v>0</v>
      </c>
      <c r="J113" s="3"/>
    </row>
    <row r="114" spans="1:10" x14ac:dyDescent="0.2">
      <c r="A114" s="34" t="s">
        <v>43</v>
      </c>
      <c r="B114" s="35">
        <v>-3.0442</v>
      </c>
      <c r="C114" s="35">
        <v>17.610099999999999</v>
      </c>
      <c r="D114" s="35">
        <f t="shared" ref="D114:D124" si="15">HO</f>
        <v>14</v>
      </c>
      <c r="F114" s="6"/>
      <c r="G114" s="6">
        <f t="shared" si="11"/>
        <v>-3044.2</v>
      </c>
      <c r="H114" s="6">
        <f t="shared" si="12"/>
        <v>17610.099999999999</v>
      </c>
      <c r="I114" s="6">
        <f t="shared" si="13"/>
        <v>14000</v>
      </c>
      <c r="J114" s="5"/>
    </row>
    <row r="115" spans="1:10" x14ac:dyDescent="0.2">
      <c r="A115" s="34" t="s">
        <v>44</v>
      </c>
      <c r="B115" s="35">
        <v>-2.8340000000000001</v>
      </c>
      <c r="C115" s="35">
        <v>15.5959</v>
      </c>
      <c r="D115" s="35">
        <f t="shared" si="15"/>
        <v>14</v>
      </c>
      <c r="F115" s="6"/>
      <c r="G115" s="6">
        <f t="shared" si="11"/>
        <v>-2834</v>
      </c>
      <c r="H115" s="6">
        <f t="shared" si="12"/>
        <v>15595.9</v>
      </c>
      <c r="I115" s="6">
        <f t="shared" si="13"/>
        <v>14000</v>
      </c>
      <c r="J115" s="5"/>
    </row>
    <row r="116" spans="1:10" x14ac:dyDescent="0.2">
      <c r="A116" s="34" t="s">
        <v>45</v>
      </c>
      <c r="B116" s="35">
        <v>-2.5221</v>
      </c>
      <c r="C116" s="35">
        <v>13.1723</v>
      </c>
      <c r="D116" s="35">
        <f t="shared" si="15"/>
        <v>14</v>
      </c>
      <c r="F116" s="6"/>
      <c r="G116" s="6">
        <f t="shared" si="11"/>
        <v>-2522.1</v>
      </c>
      <c r="H116" s="6">
        <f t="shared" si="12"/>
        <v>13172.3</v>
      </c>
      <c r="I116" s="6">
        <f t="shared" si="13"/>
        <v>14000</v>
      </c>
      <c r="J116" s="5"/>
    </row>
    <row r="117" spans="1:10" x14ac:dyDescent="0.2">
      <c r="A117" s="34" t="s">
        <v>46</v>
      </c>
      <c r="B117" s="35">
        <v>-1.8721000000000001</v>
      </c>
      <c r="C117" s="35">
        <v>10.008599999999999</v>
      </c>
      <c r="D117" s="35">
        <f t="shared" si="15"/>
        <v>14</v>
      </c>
      <c r="F117" s="6"/>
      <c r="G117" s="6">
        <f t="shared" si="11"/>
        <v>-1872.1000000000001</v>
      </c>
      <c r="H117" s="6">
        <f t="shared" si="12"/>
        <v>10008.6</v>
      </c>
      <c r="I117" s="6">
        <f t="shared" si="13"/>
        <v>14000</v>
      </c>
      <c r="J117" s="5"/>
    </row>
    <row r="118" spans="1:10" x14ac:dyDescent="0.2">
      <c r="A118" s="34" t="s">
        <v>47</v>
      </c>
      <c r="B118" s="35">
        <v>-2.7900000000000001E-2</v>
      </c>
      <c r="C118" s="35">
        <v>6.4076000000000004</v>
      </c>
      <c r="D118" s="35">
        <f t="shared" si="15"/>
        <v>14</v>
      </c>
      <c r="F118" s="6"/>
      <c r="G118" s="6">
        <f t="shared" si="11"/>
        <v>-27.900000000000002</v>
      </c>
      <c r="H118" s="6">
        <f t="shared" si="12"/>
        <v>6407.6</v>
      </c>
      <c r="I118" s="6">
        <f t="shared" si="13"/>
        <v>14000</v>
      </c>
      <c r="J118" s="5"/>
    </row>
    <row r="119" spans="1:10" x14ac:dyDescent="0.2">
      <c r="A119" s="34" t="s">
        <v>48</v>
      </c>
      <c r="B119" s="35">
        <v>2.8431000000000002</v>
      </c>
      <c r="C119" s="35">
        <v>3.5655999999999999</v>
      </c>
      <c r="D119" s="35">
        <f t="shared" si="15"/>
        <v>14</v>
      </c>
      <c r="F119" s="6"/>
      <c r="G119" s="6">
        <f t="shared" si="11"/>
        <v>2843.1000000000004</v>
      </c>
      <c r="H119" s="6">
        <f t="shared" si="12"/>
        <v>3565.6</v>
      </c>
      <c r="I119" s="6">
        <f t="shared" si="13"/>
        <v>14000</v>
      </c>
      <c r="J119" s="5"/>
    </row>
    <row r="120" spans="1:10" x14ac:dyDescent="0.2">
      <c r="A120" s="4" t="s">
        <v>49</v>
      </c>
      <c r="B120" s="5">
        <v>3.2915000000000001</v>
      </c>
      <c r="C120" s="5">
        <v>3.2584</v>
      </c>
      <c r="D120" s="35">
        <f t="shared" si="15"/>
        <v>14</v>
      </c>
      <c r="F120" s="6"/>
      <c r="G120" s="6">
        <f t="shared" si="11"/>
        <v>3291.5</v>
      </c>
      <c r="H120" s="6">
        <f t="shared" si="12"/>
        <v>3258.4</v>
      </c>
      <c r="I120" s="6">
        <f t="shared" si="13"/>
        <v>14000</v>
      </c>
      <c r="J120" s="5"/>
    </row>
    <row r="121" spans="1:10" x14ac:dyDescent="0.2">
      <c r="A121" s="4" t="s">
        <v>50</v>
      </c>
      <c r="B121" s="5">
        <v>7.2218</v>
      </c>
      <c r="C121" s="5">
        <v>1.5449999999999999</v>
      </c>
      <c r="D121" s="35">
        <f t="shared" si="15"/>
        <v>14</v>
      </c>
      <c r="F121" s="6"/>
      <c r="G121" s="6">
        <f t="shared" si="11"/>
        <v>7221.8</v>
      </c>
      <c r="H121" s="6">
        <f t="shared" si="12"/>
        <v>1545</v>
      </c>
      <c r="I121" s="6">
        <f t="shared" si="13"/>
        <v>14000</v>
      </c>
      <c r="J121" s="5"/>
    </row>
    <row r="122" spans="1:10" x14ac:dyDescent="0.2">
      <c r="A122" s="4" t="s">
        <v>348</v>
      </c>
      <c r="B122" s="5">
        <v>9.9802999999999997</v>
      </c>
      <c r="C122" s="5">
        <v>1.1734</v>
      </c>
      <c r="D122" s="35">
        <f t="shared" si="15"/>
        <v>14</v>
      </c>
      <c r="F122" s="6"/>
      <c r="G122" s="6">
        <f t="shared" si="11"/>
        <v>9980.2999999999993</v>
      </c>
      <c r="H122" s="6">
        <f t="shared" si="12"/>
        <v>1173.4000000000001</v>
      </c>
      <c r="I122" s="6">
        <f t="shared" si="13"/>
        <v>14000</v>
      </c>
      <c r="J122" s="5"/>
    </row>
    <row r="123" spans="1:10" x14ac:dyDescent="0.2">
      <c r="A123" s="4" t="s">
        <v>349</v>
      </c>
      <c r="B123" s="5">
        <v>11.2988</v>
      </c>
      <c r="C123" s="5">
        <v>1.2081999999999999</v>
      </c>
      <c r="D123" s="35">
        <f t="shared" si="15"/>
        <v>14</v>
      </c>
      <c r="F123" s="6"/>
      <c r="G123" s="6">
        <f t="shared" si="11"/>
        <v>11298.8</v>
      </c>
      <c r="H123" s="6">
        <f t="shared" si="12"/>
        <v>1208.2</v>
      </c>
      <c r="I123" s="6">
        <f t="shared" si="13"/>
        <v>14000</v>
      </c>
      <c r="J123" s="5"/>
    </row>
    <row r="124" spans="1:10" x14ac:dyDescent="0.2">
      <c r="A124" s="4" t="s">
        <v>350</v>
      </c>
      <c r="B124" s="5">
        <v>11.638299999999999</v>
      </c>
      <c r="C124" s="5">
        <v>1.2397</v>
      </c>
      <c r="D124" s="35">
        <f t="shared" si="15"/>
        <v>14</v>
      </c>
      <c r="F124" s="6"/>
      <c r="G124" s="6">
        <f t="shared" si="11"/>
        <v>11638.3</v>
      </c>
      <c r="H124" s="6">
        <f t="shared" si="12"/>
        <v>1239.7</v>
      </c>
      <c r="I124" s="6">
        <f t="shared" si="13"/>
        <v>14000</v>
      </c>
      <c r="J124" s="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workbookViewId="0">
      <pane ySplit="2" topLeftCell="A72" activePane="bottomLeft" state="frozen"/>
      <selection pane="bottomLeft" activeCell="G106" sqref="G106:I110"/>
    </sheetView>
  </sheetViews>
  <sheetFormatPr defaultRowHeight="12.75" x14ac:dyDescent="0.2"/>
  <cols>
    <col min="1" max="1" width="17" customWidth="1"/>
    <col min="7" max="7" width="14.33203125" bestFit="1" customWidth="1"/>
    <col min="8" max="8" width="14.83203125" bestFit="1" customWidth="1"/>
    <col min="9" max="9" width="11.1640625" bestFit="1" customWidth="1"/>
    <col min="13" max="13" width="20.66406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</row>
    <row r="2" spans="1:13" x14ac:dyDescent="0.2">
      <c r="A2" s="1" t="s">
        <v>115</v>
      </c>
      <c r="B2" s="1" t="s">
        <v>0</v>
      </c>
      <c r="C2" s="1" t="s">
        <v>1</v>
      </c>
      <c r="D2" s="1" t="s">
        <v>2</v>
      </c>
      <c r="E2" s="1"/>
      <c r="F2" s="1"/>
      <c r="G2" s="1" t="s">
        <v>0</v>
      </c>
      <c r="H2" s="1" t="s">
        <v>1</v>
      </c>
      <c r="I2" s="1" t="s">
        <v>2</v>
      </c>
    </row>
    <row r="3" spans="1:13" x14ac:dyDescent="0.2">
      <c r="A3" s="36" t="s">
        <v>116</v>
      </c>
      <c r="B3" s="37">
        <v>9.1717999999999993</v>
      </c>
      <c r="C3" s="38">
        <v>2.7259000000000002</v>
      </c>
      <c r="D3" s="37">
        <v>0</v>
      </c>
      <c r="E3" s="12"/>
      <c r="F3" s="13"/>
      <c r="G3" s="2">
        <f t="shared" ref="G3:I15" si="0">mm*B3</f>
        <v>9171.7999999999993</v>
      </c>
      <c r="H3" s="2">
        <f t="shared" si="0"/>
        <v>2725.9</v>
      </c>
      <c r="I3" s="2">
        <f t="shared" si="0"/>
        <v>0</v>
      </c>
      <c r="M3" t="str">
        <f>G3&amp;","&amp;H3</f>
        <v>9171.8,2725.9</v>
      </c>
    </row>
    <row r="4" spans="1:13" x14ac:dyDescent="0.2">
      <c r="A4" s="36" t="s">
        <v>118</v>
      </c>
      <c r="B4" s="37">
        <v>7.9015000000000004</v>
      </c>
      <c r="C4" s="37">
        <v>2.9268000000000001</v>
      </c>
      <c r="D4" s="37">
        <v>3.5369999999999999</v>
      </c>
      <c r="E4" s="12"/>
      <c r="F4" s="1"/>
      <c r="G4" s="2">
        <f t="shared" si="0"/>
        <v>7901.5</v>
      </c>
      <c r="H4" s="2">
        <f t="shared" si="0"/>
        <v>2926.8</v>
      </c>
      <c r="I4" s="2">
        <f t="shared" si="0"/>
        <v>3537</v>
      </c>
      <c r="M4" t="str">
        <f t="shared" ref="M4:M59" si="1">G4&amp;","&amp;H4</f>
        <v>7901.5,2926.8</v>
      </c>
    </row>
    <row r="5" spans="1:13" x14ac:dyDescent="0.2">
      <c r="A5" s="36" t="s">
        <v>120</v>
      </c>
      <c r="B5" s="37">
        <v>6.4221000000000004</v>
      </c>
      <c r="C5" s="37">
        <v>3.3555000000000001</v>
      </c>
      <c r="D5" s="37">
        <v>6.9555999999999996</v>
      </c>
      <c r="E5" s="12"/>
      <c r="F5" s="1"/>
      <c r="G5" s="2">
        <f t="shared" si="0"/>
        <v>6422.1</v>
      </c>
      <c r="H5" s="2">
        <f t="shared" si="0"/>
        <v>3355.5</v>
      </c>
      <c r="I5" s="2">
        <f t="shared" si="0"/>
        <v>6955.5999999999995</v>
      </c>
      <c r="M5" t="str">
        <f t="shared" si="1"/>
        <v>6422.1,3355.5</v>
      </c>
    </row>
    <row r="6" spans="1:13" x14ac:dyDescent="0.2">
      <c r="A6" s="36" t="s">
        <v>122</v>
      </c>
      <c r="B6" s="37">
        <v>4.7134999999999998</v>
      </c>
      <c r="C6" s="37">
        <v>4.1467999999999998</v>
      </c>
      <c r="D6" s="37">
        <v>10.170199999999999</v>
      </c>
      <c r="E6" s="12"/>
      <c r="F6" s="1"/>
      <c r="G6" s="2">
        <f t="shared" si="0"/>
        <v>4713.5</v>
      </c>
      <c r="H6" s="2">
        <f t="shared" si="0"/>
        <v>4146.8</v>
      </c>
      <c r="I6" s="2">
        <f t="shared" si="0"/>
        <v>10170.199999999999</v>
      </c>
      <c r="M6" t="str">
        <f t="shared" si="1"/>
        <v>4713.5,4146.8</v>
      </c>
    </row>
    <row r="7" spans="1:13" x14ac:dyDescent="0.2">
      <c r="A7" s="36" t="s">
        <v>124</v>
      </c>
      <c r="B7" s="37">
        <v>2.7079</v>
      </c>
      <c r="C7" s="37">
        <v>5.5994999999999999</v>
      </c>
      <c r="D7" s="37">
        <v>12.8666</v>
      </c>
      <c r="E7" s="12"/>
      <c r="F7" s="1"/>
      <c r="G7" s="2">
        <f t="shared" si="0"/>
        <v>2707.9</v>
      </c>
      <c r="H7" s="2">
        <f t="shared" si="0"/>
        <v>5599.5</v>
      </c>
      <c r="I7" s="2">
        <f t="shared" si="0"/>
        <v>12866.6</v>
      </c>
      <c r="M7" t="str">
        <f t="shared" si="1"/>
        <v>2707.9,5599.5</v>
      </c>
    </row>
    <row r="8" spans="1:13" x14ac:dyDescent="0.2">
      <c r="A8" s="36" t="s">
        <v>126</v>
      </c>
      <c r="B8" s="37">
        <v>1.0708</v>
      </c>
      <c r="C8" s="37">
        <v>7.4489000000000001</v>
      </c>
      <c r="D8" s="37">
        <v>13.8</v>
      </c>
      <c r="E8" s="12"/>
      <c r="F8" s="1"/>
      <c r="G8" s="2">
        <f t="shared" si="0"/>
        <v>1070.8</v>
      </c>
      <c r="H8" s="2">
        <f t="shared" si="0"/>
        <v>7448.9</v>
      </c>
      <c r="I8" s="2">
        <f t="shared" si="0"/>
        <v>13800</v>
      </c>
      <c r="M8" t="str">
        <f t="shared" si="1"/>
        <v>1070.8,7448.9</v>
      </c>
    </row>
    <row r="9" spans="1:13" x14ac:dyDescent="0.2">
      <c r="A9" s="16" t="s">
        <v>128</v>
      </c>
      <c r="B9" s="12">
        <v>0.58799999999999997</v>
      </c>
      <c r="C9" s="12">
        <v>8.1923999999999992</v>
      </c>
      <c r="D9" s="12">
        <v>13.6609</v>
      </c>
      <c r="E9" s="12"/>
      <c r="F9" s="1"/>
      <c r="G9" s="2">
        <f t="shared" si="0"/>
        <v>588</v>
      </c>
      <c r="H9" s="2">
        <f t="shared" si="0"/>
        <v>8192.4</v>
      </c>
      <c r="I9" s="2">
        <f t="shared" si="0"/>
        <v>13660.9</v>
      </c>
      <c r="M9" t="str">
        <f t="shared" si="1"/>
        <v>588,8192.4</v>
      </c>
    </row>
    <row r="10" spans="1:13" x14ac:dyDescent="0.2">
      <c r="A10" s="16" t="s">
        <v>130</v>
      </c>
      <c r="B10" s="12">
        <v>-0.44969999999999999</v>
      </c>
      <c r="C10" s="12">
        <v>10.484999999999999</v>
      </c>
      <c r="D10" s="12">
        <v>11.1211</v>
      </c>
      <c r="E10" s="12"/>
      <c r="F10" s="1"/>
      <c r="G10" s="2">
        <f t="shared" si="0"/>
        <v>-449.7</v>
      </c>
      <c r="H10" s="2">
        <f t="shared" si="0"/>
        <v>10485</v>
      </c>
      <c r="I10" s="2">
        <f t="shared" si="0"/>
        <v>11121.1</v>
      </c>
      <c r="M10" t="str">
        <f t="shared" si="1"/>
        <v>-449.7,10485</v>
      </c>
    </row>
    <row r="11" spans="1:13" x14ac:dyDescent="0.2">
      <c r="A11" s="16" t="s">
        <v>132</v>
      </c>
      <c r="B11" s="12">
        <v>-0.74990000000000001</v>
      </c>
      <c r="C11" s="12">
        <v>11.6035</v>
      </c>
      <c r="D11" s="12">
        <v>7.5453000000000001</v>
      </c>
      <c r="E11" s="12"/>
      <c r="F11" s="1"/>
      <c r="G11" s="2">
        <f t="shared" si="0"/>
        <v>-749.9</v>
      </c>
      <c r="H11" s="2">
        <f t="shared" si="0"/>
        <v>11603.5</v>
      </c>
      <c r="I11" s="2">
        <f t="shared" si="0"/>
        <v>7545.3</v>
      </c>
      <c r="M11" t="str">
        <f t="shared" si="1"/>
        <v>-749.9,11603.5</v>
      </c>
    </row>
    <row r="12" spans="1:13" x14ac:dyDescent="0.2">
      <c r="A12" s="16" t="s">
        <v>134</v>
      </c>
      <c r="B12" s="12">
        <v>-0.8448</v>
      </c>
      <c r="C12" s="12">
        <v>12.1015</v>
      </c>
      <c r="D12" s="12">
        <v>3.7919999999999998</v>
      </c>
      <c r="E12" s="12"/>
      <c r="F12" s="1"/>
      <c r="G12" s="2">
        <f t="shared" si="0"/>
        <v>-844.8</v>
      </c>
      <c r="H12" s="2">
        <f t="shared" si="0"/>
        <v>12101.5</v>
      </c>
      <c r="I12" s="2">
        <f t="shared" si="0"/>
        <v>3792</v>
      </c>
      <c r="M12" t="str">
        <f t="shared" si="1"/>
        <v>-844.8,12101.5</v>
      </c>
    </row>
    <row r="13" spans="1:13" x14ac:dyDescent="0.2">
      <c r="A13" s="16" t="s">
        <v>136</v>
      </c>
      <c r="B13" s="12">
        <v>-0.86699999999999999</v>
      </c>
      <c r="C13" s="12">
        <v>12.2386</v>
      </c>
      <c r="D13" s="12">
        <v>0</v>
      </c>
      <c r="E13" s="12"/>
      <c r="F13" s="1"/>
      <c r="G13" s="2">
        <f t="shared" si="0"/>
        <v>-867</v>
      </c>
      <c r="H13" s="2">
        <f t="shared" si="0"/>
        <v>12238.6</v>
      </c>
      <c r="I13" s="2">
        <f t="shared" si="0"/>
        <v>0</v>
      </c>
      <c r="M13" t="str">
        <f t="shared" si="1"/>
        <v>-867,12238.6</v>
      </c>
    </row>
    <row r="14" spans="1:13" x14ac:dyDescent="0.2">
      <c r="A14" s="16"/>
      <c r="B14" s="12"/>
      <c r="C14" s="12"/>
      <c r="D14" s="12">
        <v>0</v>
      </c>
      <c r="E14" s="12"/>
      <c r="F14" s="1"/>
      <c r="G14" s="59">
        <v>-942.2</v>
      </c>
      <c r="H14" s="59">
        <v>12732.9</v>
      </c>
      <c r="I14" s="59">
        <f t="shared" si="0"/>
        <v>0</v>
      </c>
    </row>
    <row r="15" spans="1:13" x14ac:dyDescent="0.2">
      <c r="A15" s="16"/>
      <c r="B15" s="12"/>
      <c r="C15" s="12"/>
      <c r="D15" s="12">
        <v>0</v>
      </c>
      <c r="E15" s="12"/>
      <c r="F15" s="1"/>
      <c r="G15" s="59">
        <v>-1014.8</v>
      </c>
      <c r="H15" s="59">
        <v>13227.6</v>
      </c>
      <c r="I15" s="59">
        <f t="shared" si="0"/>
        <v>0</v>
      </c>
    </row>
    <row r="16" spans="1:13" x14ac:dyDescent="0.2">
      <c r="M16" t="str">
        <f t="shared" si="1"/>
        <v>,</v>
      </c>
    </row>
    <row r="17" spans="1:13" x14ac:dyDescent="0.2">
      <c r="A17" s="37" t="s">
        <v>117</v>
      </c>
      <c r="B17" s="37">
        <v>8.3064999999999998</v>
      </c>
      <c r="C17" s="38">
        <v>2.0663999999999998</v>
      </c>
      <c r="D17" s="37">
        <v>0</v>
      </c>
      <c r="E17" s="12"/>
      <c r="F17" s="1"/>
      <c r="G17" s="2">
        <f t="shared" ref="G17:I27" si="2">mm*B17</f>
        <v>8306.5</v>
      </c>
      <c r="H17" s="2">
        <f t="shared" si="2"/>
        <v>2066.3999999999996</v>
      </c>
      <c r="I17" s="2">
        <f t="shared" si="2"/>
        <v>0</v>
      </c>
      <c r="M17" t="str">
        <f t="shared" si="1"/>
        <v>8306.5,2066.4</v>
      </c>
    </row>
    <row r="18" spans="1:13" x14ac:dyDescent="0.2">
      <c r="A18" s="37" t="s">
        <v>119</v>
      </c>
      <c r="B18" s="37">
        <v>7.0693999999999999</v>
      </c>
      <c r="C18" s="37">
        <v>2.3422999999999998</v>
      </c>
      <c r="D18" s="37">
        <v>3.2414000000000001</v>
      </c>
      <c r="E18" s="12"/>
      <c r="F18" s="1"/>
      <c r="G18" s="2">
        <f t="shared" si="2"/>
        <v>7069.4</v>
      </c>
      <c r="H18" s="2">
        <f t="shared" si="2"/>
        <v>2342.2999999999997</v>
      </c>
      <c r="I18" s="2">
        <f t="shared" si="2"/>
        <v>3241.4</v>
      </c>
      <c r="M18" t="str">
        <f t="shared" si="1"/>
        <v>7069.4,2342.3</v>
      </c>
    </row>
    <row r="19" spans="1:13" x14ac:dyDescent="0.2">
      <c r="A19" s="37" t="s">
        <v>121</v>
      </c>
      <c r="B19" s="37">
        <v>5.5458999999999996</v>
      </c>
      <c r="C19" s="37">
        <v>2.8795000000000002</v>
      </c>
      <c r="D19" s="37">
        <v>6.5990000000000002</v>
      </c>
      <c r="E19" s="12"/>
      <c r="F19" s="1"/>
      <c r="G19" s="2">
        <f t="shared" si="2"/>
        <v>5545.9</v>
      </c>
      <c r="H19" s="2">
        <f t="shared" si="2"/>
        <v>2879.5</v>
      </c>
      <c r="I19" s="2">
        <f t="shared" si="2"/>
        <v>6599</v>
      </c>
      <c r="M19" t="str">
        <f t="shared" si="1"/>
        <v>5545.9,2879.5</v>
      </c>
    </row>
    <row r="20" spans="1:13" x14ac:dyDescent="0.2">
      <c r="A20" s="37" t="s">
        <v>123</v>
      </c>
      <c r="B20" s="37">
        <v>3.8184</v>
      </c>
      <c r="C20" s="37">
        <v>3.7955999999999999</v>
      </c>
      <c r="D20" s="37">
        <v>9.7263000000000002</v>
      </c>
      <c r="E20" s="12"/>
      <c r="F20" s="1"/>
      <c r="G20" s="2">
        <f t="shared" si="2"/>
        <v>3818.4</v>
      </c>
      <c r="H20" s="2">
        <f t="shared" si="2"/>
        <v>3795.6</v>
      </c>
      <c r="I20" s="2">
        <f t="shared" si="2"/>
        <v>9726.2999999999993</v>
      </c>
      <c r="M20" t="str">
        <f t="shared" si="1"/>
        <v>3818.4,3795.6</v>
      </c>
    </row>
    <row r="21" spans="1:13" x14ac:dyDescent="0.2">
      <c r="A21" s="37" t="s">
        <v>125</v>
      </c>
      <c r="B21" s="37">
        <v>1.8906000000000001</v>
      </c>
      <c r="C21" s="37">
        <v>5.3311000000000002</v>
      </c>
      <c r="D21" s="37">
        <v>12.248799999999999</v>
      </c>
      <c r="E21" s="12"/>
      <c r="F21" s="1"/>
      <c r="G21" s="2">
        <f t="shared" si="2"/>
        <v>1890.6000000000001</v>
      </c>
      <c r="H21" s="2">
        <f t="shared" si="2"/>
        <v>5331.1</v>
      </c>
      <c r="I21" s="2">
        <f t="shared" si="2"/>
        <v>12248.8</v>
      </c>
      <c r="M21" t="str">
        <f t="shared" si="1"/>
        <v>1890.6,5331.1</v>
      </c>
    </row>
    <row r="22" spans="1:13" x14ac:dyDescent="0.2">
      <c r="A22" s="37" t="s">
        <v>127</v>
      </c>
      <c r="B22" s="37">
        <v>0.46010000000000001</v>
      </c>
      <c r="C22" s="37">
        <v>7.0172999999999996</v>
      </c>
      <c r="D22" s="37">
        <v>13.0501</v>
      </c>
      <c r="E22" s="12"/>
      <c r="F22" s="1"/>
      <c r="G22" s="2">
        <f t="shared" si="2"/>
        <v>460.1</v>
      </c>
      <c r="H22" s="2">
        <f t="shared" si="2"/>
        <v>7017.2999999999993</v>
      </c>
      <c r="I22" s="2">
        <f t="shared" si="2"/>
        <v>13050.1</v>
      </c>
      <c r="M22" t="str">
        <f t="shared" si="1"/>
        <v>460.1,7017.3</v>
      </c>
    </row>
    <row r="23" spans="1:13" x14ac:dyDescent="0.2">
      <c r="A23" s="12" t="s">
        <v>129</v>
      </c>
      <c r="B23" s="12">
        <v>5.7000000000000002E-2</v>
      </c>
      <c r="C23" s="12">
        <v>7.6224999999999996</v>
      </c>
      <c r="D23" s="12">
        <v>12.9435</v>
      </c>
      <c r="E23" s="12"/>
      <c r="F23" s="1"/>
      <c r="G23" s="2">
        <f t="shared" si="2"/>
        <v>57</v>
      </c>
      <c r="H23" s="2">
        <f t="shared" si="2"/>
        <v>7622.5</v>
      </c>
      <c r="I23" s="2">
        <f t="shared" si="2"/>
        <v>12943.5</v>
      </c>
      <c r="M23" t="str">
        <f t="shared" si="1"/>
        <v>57,7622.5</v>
      </c>
    </row>
    <row r="24" spans="1:13" x14ac:dyDescent="0.2">
      <c r="A24" s="12" t="s">
        <v>131</v>
      </c>
      <c r="B24" s="12">
        <v>-0.95689999999999997</v>
      </c>
      <c r="C24" s="12">
        <v>9.6247000000000007</v>
      </c>
      <c r="D24" s="12">
        <v>10.768700000000001</v>
      </c>
      <c r="E24" s="12"/>
      <c r="F24" s="1"/>
      <c r="G24" s="2">
        <f t="shared" si="2"/>
        <v>-956.9</v>
      </c>
      <c r="H24" s="2">
        <f t="shared" si="2"/>
        <v>9624.7000000000007</v>
      </c>
      <c r="I24" s="2">
        <f t="shared" si="2"/>
        <v>10768.7</v>
      </c>
      <c r="M24" t="str">
        <f t="shared" si="1"/>
        <v>-956.9,9624.7</v>
      </c>
    </row>
    <row r="25" spans="1:13" x14ac:dyDescent="0.2">
      <c r="A25" s="12" t="s">
        <v>133</v>
      </c>
      <c r="B25" s="12">
        <v>-1.3280000000000001</v>
      </c>
      <c r="C25" s="12">
        <v>10.730700000000001</v>
      </c>
      <c r="D25" s="12">
        <v>7.3848000000000003</v>
      </c>
      <c r="E25" s="12"/>
      <c r="F25" s="1"/>
      <c r="G25" s="2">
        <f t="shared" si="2"/>
        <v>-1328</v>
      </c>
      <c r="H25" s="2">
        <f t="shared" si="2"/>
        <v>10730.7</v>
      </c>
      <c r="I25" s="2">
        <f t="shared" si="2"/>
        <v>7384.8</v>
      </c>
      <c r="M25" t="str">
        <f t="shared" si="1"/>
        <v>-1328,10730.7</v>
      </c>
    </row>
    <row r="26" spans="1:13" x14ac:dyDescent="0.2">
      <c r="A26" s="12" t="s">
        <v>135</v>
      </c>
      <c r="B26" s="12">
        <v>-1.4587000000000001</v>
      </c>
      <c r="C26" s="12">
        <v>11.240600000000001</v>
      </c>
      <c r="D26" s="12">
        <v>3.7336</v>
      </c>
      <c r="E26" s="12"/>
      <c r="F26" s="1"/>
      <c r="G26" s="2">
        <f t="shared" si="2"/>
        <v>-1458.7</v>
      </c>
      <c r="H26" s="2">
        <f t="shared" si="2"/>
        <v>11240.6</v>
      </c>
      <c r="I26" s="2">
        <f t="shared" si="2"/>
        <v>3733.6</v>
      </c>
      <c r="M26" t="str">
        <f t="shared" si="1"/>
        <v>-1458.7,11240.6</v>
      </c>
    </row>
    <row r="27" spans="1:13" x14ac:dyDescent="0.2">
      <c r="A27" s="12" t="s">
        <v>312</v>
      </c>
      <c r="B27" s="12">
        <v>-1.4913000000000001</v>
      </c>
      <c r="C27" s="12">
        <v>11.382999999999999</v>
      </c>
      <c r="D27" s="12">
        <v>-2.0000000000000001E-4</v>
      </c>
      <c r="E27" s="12"/>
      <c r="F27" s="1"/>
      <c r="G27" s="2">
        <f t="shared" si="2"/>
        <v>-1491.3000000000002</v>
      </c>
      <c r="H27" s="2">
        <f t="shared" si="2"/>
        <v>11383</v>
      </c>
      <c r="I27" s="2">
        <f t="shared" si="2"/>
        <v>-0.2</v>
      </c>
      <c r="M27" t="str">
        <f t="shared" si="1"/>
        <v>-1491.3,11383</v>
      </c>
    </row>
    <row r="28" spans="1:13" x14ac:dyDescent="0.2">
      <c r="M28" t="str">
        <f t="shared" si="1"/>
        <v>,</v>
      </c>
    </row>
    <row r="29" spans="1:13" x14ac:dyDescent="0.2">
      <c r="A29" s="37" t="s">
        <v>137</v>
      </c>
      <c r="B29" s="37">
        <v>9.0221</v>
      </c>
      <c r="C29" s="38">
        <v>1.2334000000000001</v>
      </c>
      <c r="D29" s="37">
        <v>0</v>
      </c>
      <c r="E29" s="12"/>
      <c r="F29" s="1"/>
      <c r="G29" s="2">
        <f t="shared" ref="G29:I41" si="3">mm*B29</f>
        <v>9022.1</v>
      </c>
      <c r="H29" s="2">
        <f t="shared" si="3"/>
        <v>1233.4000000000001</v>
      </c>
      <c r="I29" s="2">
        <f t="shared" si="3"/>
        <v>0</v>
      </c>
      <c r="M29" t="str">
        <f t="shared" si="1"/>
        <v>9022.1,1233.4</v>
      </c>
    </row>
    <row r="30" spans="1:13" x14ac:dyDescent="0.2">
      <c r="A30" s="37" t="s">
        <v>141</v>
      </c>
      <c r="B30" s="37">
        <v>7.5831999999999997</v>
      </c>
      <c r="C30" s="37">
        <v>1.4610000000000001</v>
      </c>
      <c r="D30" s="37">
        <v>3.5369999999999999</v>
      </c>
      <c r="E30" s="12"/>
      <c r="F30" s="1"/>
      <c r="G30" s="2">
        <f t="shared" si="3"/>
        <v>7583.2</v>
      </c>
      <c r="H30" s="2">
        <f t="shared" si="3"/>
        <v>1461</v>
      </c>
      <c r="I30" s="2">
        <f t="shared" si="3"/>
        <v>3537</v>
      </c>
      <c r="M30" t="str">
        <f t="shared" si="1"/>
        <v>7583.2,1461</v>
      </c>
    </row>
    <row r="31" spans="1:13" x14ac:dyDescent="0.2">
      <c r="A31" s="37" t="s">
        <v>145</v>
      </c>
      <c r="B31" s="37">
        <v>5.9074</v>
      </c>
      <c r="C31" s="37">
        <v>1.9466000000000001</v>
      </c>
      <c r="D31" s="37">
        <v>6.9555999999999996</v>
      </c>
      <c r="E31" s="12"/>
      <c r="F31" s="1"/>
      <c r="G31" s="2">
        <f t="shared" si="3"/>
        <v>5907.4</v>
      </c>
      <c r="H31" s="2">
        <f t="shared" si="3"/>
        <v>1946.6000000000001</v>
      </c>
      <c r="I31" s="2">
        <f t="shared" si="3"/>
        <v>6955.5999999999995</v>
      </c>
      <c r="M31" t="str">
        <f t="shared" si="1"/>
        <v>5907.4,1946.6</v>
      </c>
    </row>
    <row r="32" spans="1:13" x14ac:dyDescent="0.2">
      <c r="A32" s="37" t="s">
        <v>149</v>
      </c>
      <c r="B32" s="37">
        <v>3.9719000000000002</v>
      </c>
      <c r="C32" s="37">
        <v>2.8429000000000002</v>
      </c>
      <c r="D32" s="37">
        <v>10.170199999999999</v>
      </c>
      <c r="E32" s="12"/>
      <c r="F32" s="1"/>
      <c r="G32" s="2">
        <f t="shared" si="3"/>
        <v>3971.9</v>
      </c>
      <c r="H32" s="2">
        <f t="shared" si="3"/>
        <v>2842.9</v>
      </c>
      <c r="I32" s="2">
        <f t="shared" si="3"/>
        <v>10170.199999999999</v>
      </c>
      <c r="M32" t="str">
        <f t="shared" si="1"/>
        <v>3971.9,2842.9</v>
      </c>
    </row>
    <row r="33" spans="1:13" x14ac:dyDescent="0.2">
      <c r="A33" s="37" t="s">
        <v>153</v>
      </c>
      <c r="B33" s="37">
        <v>1.7001999999999999</v>
      </c>
      <c r="C33" s="37">
        <v>4.4885000000000002</v>
      </c>
      <c r="D33" s="37">
        <v>12.8666</v>
      </c>
      <c r="E33" s="12"/>
      <c r="F33" s="1"/>
      <c r="G33" s="2">
        <f t="shared" si="3"/>
        <v>1700.2</v>
      </c>
      <c r="H33" s="2">
        <f t="shared" si="3"/>
        <v>4488.5</v>
      </c>
      <c r="I33" s="2">
        <f t="shared" si="3"/>
        <v>12866.6</v>
      </c>
      <c r="M33" t="str">
        <f t="shared" si="1"/>
        <v>1700.2,4488.5</v>
      </c>
    </row>
    <row r="34" spans="1:13" x14ac:dyDescent="0.2">
      <c r="A34" s="37" t="s">
        <v>157</v>
      </c>
      <c r="B34" s="37">
        <v>-0.15429999999999999</v>
      </c>
      <c r="C34" s="37">
        <v>6.5833000000000004</v>
      </c>
      <c r="D34" s="37">
        <v>13.8</v>
      </c>
      <c r="E34" s="12"/>
      <c r="F34" s="1"/>
      <c r="G34" s="2">
        <f t="shared" si="3"/>
        <v>-154.29999999999998</v>
      </c>
      <c r="H34" s="2">
        <f t="shared" si="3"/>
        <v>6583.3</v>
      </c>
      <c r="I34" s="2">
        <f t="shared" si="3"/>
        <v>13800</v>
      </c>
      <c r="M34" t="str">
        <f t="shared" si="1"/>
        <v>-154.3,6583.3</v>
      </c>
    </row>
    <row r="35" spans="1:13" x14ac:dyDescent="0.2">
      <c r="A35" s="12" t="s">
        <v>161</v>
      </c>
      <c r="B35" s="12">
        <v>-0.70109999999999995</v>
      </c>
      <c r="C35" s="12">
        <v>7.4256000000000002</v>
      </c>
      <c r="D35" s="12">
        <v>13.6609</v>
      </c>
      <c r="E35" s="12"/>
      <c r="F35" s="1"/>
      <c r="G35" s="2">
        <f t="shared" si="3"/>
        <v>-701.09999999999991</v>
      </c>
      <c r="H35" s="2">
        <f t="shared" si="3"/>
        <v>7425.6</v>
      </c>
      <c r="I35" s="2">
        <f t="shared" si="3"/>
        <v>13660.9</v>
      </c>
      <c r="M35" t="str">
        <f t="shared" si="1"/>
        <v>-701.1,7425.6</v>
      </c>
    </row>
    <row r="36" spans="1:13" x14ac:dyDescent="0.2">
      <c r="A36" s="12" t="s">
        <v>165</v>
      </c>
      <c r="B36" s="12">
        <v>-1.8766</v>
      </c>
      <c r="C36" s="12">
        <v>10.022399999999999</v>
      </c>
      <c r="D36" s="12">
        <v>11.1211</v>
      </c>
      <c r="E36" s="12"/>
      <c r="F36" s="1"/>
      <c r="G36" s="2">
        <f t="shared" si="3"/>
        <v>-1876.6000000000001</v>
      </c>
      <c r="H36" s="2">
        <f t="shared" si="3"/>
        <v>10022.4</v>
      </c>
      <c r="I36" s="2">
        <f t="shared" si="3"/>
        <v>11121.1</v>
      </c>
      <c r="M36" t="str">
        <f t="shared" si="1"/>
        <v>-1876.6,10022.4</v>
      </c>
    </row>
    <row r="37" spans="1:13" x14ac:dyDescent="0.2">
      <c r="A37" s="12" t="s">
        <v>169</v>
      </c>
      <c r="B37" s="12">
        <v>-2.2166000000000001</v>
      </c>
      <c r="C37" s="12">
        <v>11.289400000000001</v>
      </c>
      <c r="D37" s="12">
        <v>7.5453000000000001</v>
      </c>
      <c r="E37" s="12"/>
      <c r="F37" s="1"/>
      <c r="G37" s="2">
        <f t="shared" si="3"/>
        <v>-2216.6</v>
      </c>
      <c r="H37" s="2">
        <f t="shared" si="3"/>
        <v>11289.400000000001</v>
      </c>
      <c r="I37" s="2">
        <f t="shared" si="3"/>
        <v>7545.3</v>
      </c>
      <c r="M37" t="str">
        <f t="shared" si="1"/>
        <v>-2216.6,11289.4</v>
      </c>
    </row>
    <row r="38" spans="1:13" x14ac:dyDescent="0.2">
      <c r="A38" s="12" t="s">
        <v>173</v>
      </c>
      <c r="B38" s="12">
        <v>-2.3241999999999998</v>
      </c>
      <c r="C38" s="12">
        <v>11.8536</v>
      </c>
      <c r="D38" s="12">
        <v>3.7913000000000001</v>
      </c>
      <c r="E38" s="12"/>
      <c r="F38" s="1"/>
      <c r="G38" s="2">
        <f t="shared" si="3"/>
        <v>-2324.1999999999998</v>
      </c>
      <c r="H38" s="2">
        <f t="shared" si="3"/>
        <v>11853.6</v>
      </c>
      <c r="I38" s="2">
        <f t="shared" si="3"/>
        <v>3791.3</v>
      </c>
      <c r="M38" t="str">
        <f t="shared" si="1"/>
        <v>-2324.2,11853.6</v>
      </c>
    </row>
    <row r="39" spans="1:13" x14ac:dyDescent="0.2">
      <c r="A39" s="12" t="s">
        <v>177</v>
      </c>
      <c r="B39" s="12">
        <v>-2.3492999999999999</v>
      </c>
      <c r="C39" s="12">
        <v>12.008800000000001</v>
      </c>
      <c r="D39" s="12">
        <v>0</v>
      </c>
      <c r="E39" s="12"/>
      <c r="F39" s="1"/>
      <c r="G39" s="2">
        <f t="shared" si="3"/>
        <v>-2349.2999999999997</v>
      </c>
      <c r="H39" s="2">
        <f t="shared" si="3"/>
        <v>12008.800000000001</v>
      </c>
      <c r="I39" s="2">
        <f t="shared" si="3"/>
        <v>0</v>
      </c>
      <c r="M39" t="str">
        <f t="shared" si="1"/>
        <v>-2349.3,12008.8</v>
      </c>
    </row>
    <row r="40" spans="1:13" x14ac:dyDescent="0.2">
      <c r="A40" s="12"/>
      <c r="B40" s="12"/>
      <c r="C40" s="12"/>
      <c r="D40" s="12">
        <v>0</v>
      </c>
      <c r="E40" s="12"/>
      <c r="F40" s="1"/>
      <c r="G40" s="59">
        <v>-2425.6999999999998</v>
      </c>
      <c r="H40" s="59">
        <v>12511.2</v>
      </c>
      <c r="I40" s="59">
        <f t="shared" si="3"/>
        <v>0</v>
      </c>
    </row>
    <row r="41" spans="1:13" x14ac:dyDescent="0.2">
      <c r="A41" s="12"/>
      <c r="B41" s="12"/>
      <c r="C41" s="12"/>
      <c r="D41" s="12">
        <v>0</v>
      </c>
      <c r="E41" s="12"/>
      <c r="F41" s="1"/>
      <c r="G41" s="59">
        <v>-2499.5</v>
      </c>
      <c r="H41" s="59">
        <v>13014.1</v>
      </c>
      <c r="I41" s="59">
        <f t="shared" si="3"/>
        <v>0</v>
      </c>
    </row>
    <row r="42" spans="1:13" x14ac:dyDescent="0.2">
      <c r="M42" t="str">
        <f t="shared" si="1"/>
        <v>,</v>
      </c>
    </row>
    <row r="43" spans="1:13" x14ac:dyDescent="0.2">
      <c r="A43" s="18" t="s">
        <v>311</v>
      </c>
      <c r="B43" s="19"/>
      <c r="C43" s="19"/>
      <c r="D43" s="19"/>
      <c r="E43" s="20"/>
      <c r="F43" s="21"/>
      <c r="G43" s="21"/>
      <c r="H43" s="21"/>
      <c r="I43" s="21"/>
      <c r="M43" t="str">
        <f t="shared" si="1"/>
        <v>,</v>
      </c>
    </row>
    <row r="44" spans="1:13" x14ac:dyDescent="0.2">
      <c r="A44" s="36" t="s">
        <v>116</v>
      </c>
      <c r="B44" s="37">
        <v>9.1717999999999993</v>
      </c>
      <c r="C44" s="38">
        <v>2.7259000000000002</v>
      </c>
      <c r="D44" s="37">
        <f t="shared" ref="D44:D48" si="4">HO</f>
        <v>14</v>
      </c>
      <c r="E44" s="12"/>
      <c r="F44" s="13"/>
      <c r="G44" s="2">
        <f t="shared" ref="G44:I48" si="5">mm*B44</f>
        <v>9171.7999999999993</v>
      </c>
      <c r="H44" s="2">
        <f t="shared" si="5"/>
        <v>2725.9</v>
      </c>
      <c r="I44" s="2">
        <f t="shared" si="5"/>
        <v>14000</v>
      </c>
      <c r="M44" t="str">
        <f t="shared" si="1"/>
        <v>9171.8,2725.9</v>
      </c>
    </row>
    <row r="45" spans="1:13" x14ac:dyDescent="0.2">
      <c r="A45" s="36" t="s">
        <v>126</v>
      </c>
      <c r="B45" s="37">
        <v>1.0708</v>
      </c>
      <c r="C45" s="37">
        <v>7.4489000000000001</v>
      </c>
      <c r="D45" s="37">
        <f t="shared" si="4"/>
        <v>14</v>
      </c>
      <c r="E45" s="12"/>
      <c r="F45" s="1"/>
      <c r="G45" s="2">
        <f t="shared" si="5"/>
        <v>1070.8</v>
      </c>
      <c r="H45" s="2">
        <f t="shared" si="5"/>
        <v>7448.9</v>
      </c>
      <c r="I45" s="2">
        <f t="shared" si="5"/>
        <v>14000</v>
      </c>
      <c r="M45" t="str">
        <f t="shared" si="1"/>
        <v>1070.8,7448.9</v>
      </c>
    </row>
    <row r="46" spans="1:13" x14ac:dyDescent="0.2">
      <c r="A46" s="16" t="s">
        <v>136</v>
      </c>
      <c r="B46" s="12">
        <v>-0.86699999999999999</v>
      </c>
      <c r="C46" s="12">
        <v>12.2386</v>
      </c>
      <c r="D46" s="37">
        <f t="shared" si="4"/>
        <v>14</v>
      </c>
      <c r="E46" s="12"/>
      <c r="F46" s="1"/>
      <c r="G46" s="2">
        <f t="shared" si="5"/>
        <v>-867</v>
      </c>
      <c r="H46" s="2">
        <f t="shared" si="5"/>
        <v>12238.6</v>
      </c>
      <c r="I46" s="2">
        <f t="shared" si="5"/>
        <v>14000</v>
      </c>
      <c r="M46" t="str">
        <f t="shared" si="1"/>
        <v>-867,12238.6</v>
      </c>
    </row>
    <row r="47" spans="1:13" x14ac:dyDescent="0.2">
      <c r="A47" s="16"/>
      <c r="B47" s="12"/>
      <c r="C47" s="12"/>
      <c r="D47" s="37">
        <f t="shared" si="4"/>
        <v>14</v>
      </c>
      <c r="E47" s="12"/>
      <c r="F47" s="1"/>
      <c r="G47" s="59">
        <v>-942.2</v>
      </c>
      <c r="H47" s="59">
        <v>12732.9</v>
      </c>
      <c r="I47" s="59">
        <f t="shared" si="5"/>
        <v>14000</v>
      </c>
    </row>
    <row r="48" spans="1:13" x14ac:dyDescent="0.2">
      <c r="A48" s="16"/>
      <c r="B48" s="12"/>
      <c r="C48" s="12"/>
      <c r="D48" s="37">
        <f t="shared" si="4"/>
        <v>14</v>
      </c>
      <c r="E48" s="12"/>
      <c r="F48" s="1"/>
      <c r="G48" s="59">
        <v>-1014.8</v>
      </c>
      <c r="H48" s="59">
        <v>13227.6</v>
      </c>
      <c r="I48" s="59">
        <f t="shared" si="5"/>
        <v>14000</v>
      </c>
    </row>
    <row r="49" spans="1:13" x14ac:dyDescent="0.2">
      <c r="M49" t="str">
        <f t="shared" si="1"/>
        <v>,</v>
      </c>
    </row>
    <row r="50" spans="1:13" x14ac:dyDescent="0.2">
      <c r="A50" s="37" t="s">
        <v>137</v>
      </c>
      <c r="B50" s="37">
        <v>9.0221</v>
      </c>
      <c r="C50" s="38">
        <v>1.2334000000000001</v>
      </c>
      <c r="D50" s="37">
        <f t="shared" ref="D50:D54" si="6">HO</f>
        <v>14</v>
      </c>
      <c r="E50" s="12"/>
      <c r="F50" s="1"/>
      <c r="G50" s="2">
        <f t="shared" ref="G50:I54" si="7">mm*B50</f>
        <v>9022.1</v>
      </c>
      <c r="H50" s="2">
        <f t="shared" si="7"/>
        <v>1233.4000000000001</v>
      </c>
      <c r="I50" s="2">
        <f t="shared" si="7"/>
        <v>14000</v>
      </c>
      <c r="M50" t="str">
        <f t="shared" si="1"/>
        <v>9022.1,1233.4</v>
      </c>
    </row>
    <row r="51" spans="1:13" x14ac:dyDescent="0.2">
      <c r="A51" s="37" t="s">
        <v>157</v>
      </c>
      <c r="B51" s="37">
        <v>-0.15429999999999999</v>
      </c>
      <c r="C51" s="37">
        <v>6.5833000000000004</v>
      </c>
      <c r="D51" s="37">
        <f t="shared" si="6"/>
        <v>14</v>
      </c>
      <c r="E51" s="12"/>
      <c r="F51" s="1"/>
      <c r="G51" s="2">
        <f t="shared" si="7"/>
        <v>-154.29999999999998</v>
      </c>
      <c r="H51" s="2">
        <f t="shared" si="7"/>
        <v>6583.3</v>
      </c>
      <c r="I51" s="2">
        <f t="shared" si="7"/>
        <v>14000</v>
      </c>
      <c r="M51" t="str">
        <f t="shared" si="1"/>
        <v>-154.3,6583.3</v>
      </c>
    </row>
    <row r="52" spans="1:13" x14ac:dyDescent="0.2">
      <c r="A52" s="12" t="s">
        <v>177</v>
      </c>
      <c r="B52" s="12">
        <v>-2.3492999999999999</v>
      </c>
      <c r="C52" s="12">
        <v>12.008800000000001</v>
      </c>
      <c r="D52" s="37">
        <f t="shared" si="6"/>
        <v>14</v>
      </c>
      <c r="E52" s="12"/>
      <c r="F52" s="1"/>
      <c r="G52" s="2">
        <f t="shared" si="7"/>
        <v>-2349.2999999999997</v>
      </c>
      <c r="H52" s="2">
        <f t="shared" si="7"/>
        <v>12008.800000000001</v>
      </c>
      <c r="I52" s="2">
        <f t="shared" si="7"/>
        <v>14000</v>
      </c>
      <c r="M52" t="str">
        <f t="shared" si="1"/>
        <v>-2349.3,12008.8</v>
      </c>
    </row>
    <row r="53" spans="1:13" x14ac:dyDescent="0.2">
      <c r="A53" s="12"/>
      <c r="B53" s="12"/>
      <c r="C53" s="12"/>
      <c r="D53" s="37">
        <f t="shared" si="6"/>
        <v>14</v>
      </c>
      <c r="E53" s="12"/>
      <c r="F53" s="1"/>
      <c r="G53" s="59">
        <v>-2425.6999999999998</v>
      </c>
      <c r="H53" s="59">
        <v>12511.2</v>
      </c>
      <c r="I53" s="59">
        <f t="shared" si="7"/>
        <v>14000</v>
      </c>
    </row>
    <row r="54" spans="1:13" x14ac:dyDescent="0.2">
      <c r="A54" s="12"/>
      <c r="B54" s="12"/>
      <c r="C54" s="12"/>
      <c r="D54" s="37">
        <f t="shared" si="6"/>
        <v>14</v>
      </c>
      <c r="E54" s="12"/>
      <c r="F54" s="1"/>
      <c r="G54" s="59">
        <v>-2499.5</v>
      </c>
      <c r="H54" s="59">
        <v>13014.1</v>
      </c>
      <c r="I54" s="59">
        <f t="shared" si="7"/>
        <v>14000</v>
      </c>
    </row>
    <row r="55" spans="1:13" x14ac:dyDescent="0.2">
      <c r="M55" t="str">
        <f t="shared" si="1"/>
        <v>,</v>
      </c>
    </row>
    <row r="56" spans="1:13" x14ac:dyDescent="0.2">
      <c r="M56" t="str">
        <f t="shared" si="1"/>
        <v>,</v>
      </c>
    </row>
    <row r="57" spans="1:13" x14ac:dyDescent="0.2">
      <c r="A57" s="41" t="s">
        <v>139</v>
      </c>
      <c r="B57" s="41">
        <v>14.133900000000001</v>
      </c>
      <c r="C57" s="43">
        <v>3.3397999999999999</v>
      </c>
      <c r="D57" s="41">
        <v>0</v>
      </c>
      <c r="E57" s="12"/>
      <c r="F57" s="1"/>
      <c r="G57" s="2">
        <f t="shared" ref="G57:I69" si="8">mm*B57</f>
        <v>14133.900000000001</v>
      </c>
      <c r="H57" s="2">
        <f t="shared" si="8"/>
        <v>3339.7999999999997</v>
      </c>
      <c r="I57" s="2">
        <f t="shared" si="8"/>
        <v>0</v>
      </c>
      <c r="M57" t="str">
        <f t="shared" si="1"/>
        <v>14133.9,3339.8</v>
      </c>
    </row>
    <row r="58" spans="1:13" x14ac:dyDescent="0.2">
      <c r="A58" s="41" t="s">
        <v>143</v>
      </c>
      <c r="B58" s="41">
        <v>15.590299999999999</v>
      </c>
      <c r="C58" s="41">
        <v>3.9104999999999999</v>
      </c>
      <c r="D58" s="41">
        <v>3.6253000000000002</v>
      </c>
      <c r="E58" s="12"/>
      <c r="F58" s="1"/>
      <c r="G58" s="2">
        <f t="shared" si="8"/>
        <v>15590.3</v>
      </c>
      <c r="H58" s="2">
        <f t="shared" si="8"/>
        <v>3910.5</v>
      </c>
      <c r="I58" s="2">
        <f t="shared" si="8"/>
        <v>3625.3</v>
      </c>
      <c r="M58" t="str">
        <f t="shared" si="1"/>
        <v>15590.3,3910.5</v>
      </c>
    </row>
    <row r="59" spans="1:13" x14ac:dyDescent="0.2">
      <c r="A59" s="41" t="s">
        <v>147</v>
      </c>
      <c r="B59" s="41">
        <v>17.2989</v>
      </c>
      <c r="C59" s="41">
        <v>4.7015000000000002</v>
      </c>
      <c r="D59" s="41">
        <v>7.0864000000000003</v>
      </c>
      <c r="E59" s="12"/>
      <c r="F59" s="1"/>
      <c r="G59" s="2">
        <f t="shared" si="8"/>
        <v>17298.900000000001</v>
      </c>
      <c r="H59" s="2">
        <f t="shared" si="8"/>
        <v>4701.5</v>
      </c>
      <c r="I59" s="2">
        <f t="shared" si="8"/>
        <v>7086.4000000000005</v>
      </c>
      <c r="M59" t="str">
        <f t="shared" si="1"/>
        <v>17298.9,4701.5</v>
      </c>
    </row>
    <row r="60" spans="1:13" x14ac:dyDescent="0.2">
      <c r="A60" s="41" t="s">
        <v>151</v>
      </c>
      <c r="B60" s="41">
        <v>19.315799999999999</v>
      </c>
      <c r="C60" s="41">
        <v>5.8208000000000002</v>
      </c>
      <c r="D60" s="41">
        <v>10.262700000000001</v>
      </c>
      <c r="E60" s="12"/>
      <c r="F60" s="1"/>
      <c r="G60" s="2">
        <f t="shared" si="8"/>
        <v>19315.8</v>
      </c>
      <c r="H60" s="2">
        <f t="shared" si="8"/>
        <v>5820.8</v>
      </c>
      <c r="I60" s="2">
        <f t="shared" si="8"/>
        <v>10262.700000000001</v>
      </c>
      <c r="M60" t="str">
        <f t="shared" ref="M60:M110" si="9">G60&amp;","&amp;H60</f>
        <v>19315.8,5820.8</v>
      </c>
    </row>
    <row r="61" spans="1:13" x14ac:dyDescent="0.2">
      <c r="A61" s="41" t="s">
        <v>155</v>
      </c>
      <c r="B61" s="41">
        <v>21.7272</v>
      </c>
      <c r="C61" s="41">
        <v>7.4626000000000001</v>
      </c>
      <c r="D61" s="41">
        <v>12.8405</v>
      </c>
      <c r="E61" s="12"/>
      <c r="F61" s="1"/>
      <c r="G61" s="2">
        <f t="shared" si="8"/>
        <v>21727.200000000001</v>
      </c>
      <c r="H61" s="2">
        <f t="shared" si="8"/>
        <v>7462.6</v>
      </c>
      <c r="I61" s="2">
        <f t="shared" si="8"/>
        <v>12840.5</v>
      </c>
      <c r="M61" t="str">
        <f t="shared" si="9"/>
        <v>21727.2,7462.6</v>
      </c>
    </row>
    <row r="62" spans="1:13" x14ac:dyDescent="0.2">
      <c r="A62" s="41" t="s">
        <v>159</v>
      </c>
      <c r="B62" s="41">
        <v>23.9998</v>
      </c>
      <c r="C62" s="41">
        <v>9.3740000000000006</v>
      </c>
      <c r="D62" s="41">
        <v>13.8</v>
      </c>
      <c r="E62" s="12"/>
      <c r="F62" s="1"/>
      <c r="G62" s="2">
        <f t="shared" si="8"/>
        <v>23999.8</v>
      </c>
      <c r="H62" s="2">
        <f t="shared" si="8"/>
        <v>9374</v>
      </c>
      <c r="I62" s="2">
        <f t="shared" si="8"/>
        <v>13800</v>
      </c>
      <c r="M62" t="str">
        <f t="shared" si="9"/>
        <v>23999.8,9374</v>
      </c>
    </row>
    <row r="63" spans="1:13" x14ac:dyDescent="0.2">
      <c r="A63" s="12" t="s">
        <v>163</v>
      </c>
      <c r="B63" s="12">
        <v>24.523599999999998</v>
      </c>
      <c r="C63" s="12">
        <v>9.8666</v>
      </c>
      <c r="D63" s="12">
        <v>13.7342</v>
      </c>
      <c r="E63" s="12"/>
      <c r="F63" s="1"/>
      <c r="G63" s="2">
        <f t="shared" si="8"/>
        <v>24523.599999999999</v>
      </c>
      <c r="H63" s="2">
        <f t="shared" si="8"/>
        <v>9866.6</v>
      </c>
      <c r="I63" s="2">
        <f t="shared" si="8"/>
        <v>13734.199999999999</v>
      </c>
      <c r="M63" t="str">
        <f t="shared" si="9"/>
        <v>24523.6,9866.6</v>
      </c>
    </row>
    <row r="64" spans="1:13" x14ac:dyDescent="0.2">
      <c r="A64" s="12" t="s">
        <v>167</v>
      </c>
      <c r="B64" s="12">
        <v>26.6492</v>
      </c>
      <c r="C64" s="12">
        <v>12.083</v>
      </c>
      <c r="D64" s="12">
        <v>11.4796</v>
      </c>
      <c r="E64" s="12"/>
      <c r="F64" s="1"/>
      <c r="G64" s="2">
        <f t="shared" si="8"/>
        <v>26649.200000000001</v>
      </c>
      <c r="H64" s="2">
        <f t="shared" si="8"/>
        <v>12083</v>
      </c>
      <c r="I64" s="2">
        <f t="shared" si="8"/>
        <v>11479.6</v>
      </c>
      <c r="M64" t="str">
        <f t="shared" si="9"/>
        <v>26649.2,12083</v>
      </c>
    </row>
    <row r="65" spans="1:13" x14ac:dyDescent="0.2">
      <c r="A65" s="12" t="s">
        <v>171</v>
      </c>
      <c r="B65" s="12">
        <v>27.646000000000001</v>
      </c>
      <c r="C65" s="12">
        <v>13.262499999999999</v>
      </c>
      <c r="D65" s="12">
        <v>7.8593999999999999</v>
      </c>
      <c r="E65" s="12"/>
      <c r="F65" s="1"/>
      <c r="G65" s="2">
        <f t="shared" si="8"/>
        <v>27646</v>
      </c>
      <c r="H65" s="2">
        <f t="shared" si="8"/>
        <v>13262.5</v>
      </c>
      <c r="I65" s="2">
        <f t="shared" si="8"/>
        <v>7859.4</v>
      </c>
      <c r="M65" t="str">
        <f t="shared" si="9"/>
        <v>27646,13262.5</v>
      </c>
    </row>
    <row r="66" spans="1:13" x14ac:dyDescent="0.2">
      <c r="A66" s="12" t="s">
        <v>175</v>
      </c>
      <c r="B66" s="12">
        <v>28.0732</v>
      </c>
      <c r="C66" s="12">
        <v>13.8001</v>
      </c>
      <c r="D66" s="12">
        <v>3.9605000000000001</v>
      </c>
      <c r="E66" s="12"/>
      <c r="F66" s="1"/>
      <c r="G66" s="2">
        <f t="shared" si="8"/>
        <v>28073.200000000001</v>
      </c>
      <c r="H66" s="2">
        <f t="shared" si="8"/>
        <v>13800.1</v>
      </c>
      <c r="I66" s="2">
        <f t="shared" si="8"/>
        <v>3960.5</v>
      </c>
      <c r="M66" t="str">
        <f t="shared" si="9"/>
        <v>28073.2,13800.1</v>
      </c>
    </row>
    <row r="67" spans="1:13" x14ac:dyDescent="0.2">
      <c r="A67" s="12" t="s">
        <v>179</v>
      </c>
      <c r="B67" s="12">
        <v>28.1875</v>
      </c>
      <c r="C67" s="12">
        <v>13.9476</v>
      </c>
      <c r="D67" s="12">
        <v>0</v>
      </c>
      <c r="E67" s="12"/>
      <c r="F67" s="1"/>
      <c r="G67" s="2">
        <f t="shared" si="8"/>
        <v>28187.5</v>
      </c>
      <c r="H67" s="2">
        <f t="shared" si="8"/>
        <v>13947.6</v>
      </c>
      <c r="I67" s="2">
        <f t="shared" si="8"/>
        <v>0</v>
      </c>
      <c r="M67" t="str">
        <f t="shared" si="9"/>
        <v>28187.5,13947.6</v>
      </c>
    </row>
    <row r="68" spans="1:13" x14ac:dyDescent="0.2">
      <c r="A68" s="12"/>
      <c r="B68" s="12"/>
      <c r="C68" s="12"/>
      <c r="D68" s="12">
        <v>0</v>
      </c>
      <c r="E68" s="12"/>
      <c r="F68" s="1"/>
      <c r="G68" s="59">
        <v>28490.1623</v>
      </c>
      <c r="H68" s="59">
        <v>14345.661</v>
      </c>
      <c r="I68" s="59">
        <f t="shared" ref="I68" si="10">mm*D68</f>
        <v>0</v>
      </c>
      <c r="M68" t="str">
        <f t="shared" si="9"/>
        <v>28490.1623,14345.661</v>
      </c>
    </row>
    <row r="69" spans="1:13" x14ac:dyDescent="0.2">
      <c r="A69" s="12"/>
      <c r="B69" s="12"/>
      <c r="C69" s="12"/>
      <c r="D69" s="12">
        <v>0</v>
      </c>
      <c r="E69" s="12"/>
      <c r="F69" s="1"/>
      <c r="G69" s="59">
        <v>28787.4</v>
      </c>
      <c r="H69" s="59">
        <v>14747.8</v>
      </c>
      <c r="I69" s="59">
        <f t="shared" si="8"/>
        <v>0</v>
      </c>
      <c r="M69" t="str">
        <f t="shared" si="9"/>
        <v>28787.4,14747.8</v>
      </c>
    </row>
    <row r="70" spans="1:13" x14ac:dyDescent="0.2">
      <c r="G70" s="2"/>
      <c r="H70" s="2"/>
      <c r="I70" s="2"/>
    </row>
    <row r="71" spans="1:13" x14ac:dyDescent="0.2">
      <c r="A71" s="41" t="s">
        <v>140</v>
      </c>
      <c r="B71" s="41">
        <v>15.0939</v>
      </c>
      <c r="C71" s="43">
        <v>2.8887999999999998</v>
      </c>
      <c r="D71" s="41">
        <v>0</v>
      </c>
      <c r="E71" s="12"/>
      <c r="F71" s="1"/>
      <c r="G71" s="2">
        <f t="shared" ref="G71:I81" si="11">mm*B71</f>
        <v>15093.9</v>
      </c>
      <c r="H71" s="2">
        <f t="shared" si="11"/>
        <v>2888.7999999999997</v>
      </c>
      <c r="I71" s="2">
        <f t="shared" si="11"/>
        <v>0</v>
      </c>
      <c r="M71" t="str">
        <f t="shared" si="9"/>
        <v>15093.9,2888.8</v>
      </c>
    </row>
    <row r="72" spans="1:13" x14ac:dyDescent="0.2">
      <c r="A72" s="41" t="s">
        <v>144</v>
      </c>
      <c r="B72" s="41">
        <v>16.501200000000001</v>
      </c>
      <c r="C72" s="41">
        <v>3.4843000000000002</v>
      </c>
      <c r="D72" s="41">
        <v>3.2934000000000001</v>
      </c>
      <c r="E72" s="12"/>
      <c r="F72" s="1"/>
      <c r="G72" s="2">
        <f t="shared" si="11"/>
        <v>16501.2</v>
      </c>
      <c r="H72" s="2">
        <f t="shared" si="11"/>
        <v>3484.3</v>
      </c>
      <c r="I72" s="2">
        <f t="shared" si="11"/>
        <v>3293.4</v>
      </c>
      <c r="M72" t="str">
        <f t="shared" si="9"/>
        <v>16501.2,3484.3</v>
      </c>
    </row>
    <row r="73" spans="1:13" x14ac:dyDescent="0.2">
      <c r="A73" s="41" t="s">
        <v>148</v>
      </c>
      <c r="B73" s="41">
        <v>18.200600000000001</v>
      </c>
      <c r="C73" s="41">
        <v>4.3182</v>
      </c>
      <c r="D73" s="41">
        <v>6.6843000000000004</v>
      </c>
      <c r="E73" s="12"/>
      <c r="F73" s="1"/>
      <c r="G73" s="2">
        <f t="shared" si="11"/>
        <v>18200.600000000002</v>
      </c>
      <c r="H73" s="2">
        <f t="shared" si="11"/>
        <v>4318.2</v>
      </c>
      <c r="I73" s="2">
        <f t="shared" si="11"/>
        <v>6684.3</v>
      </c>
      <c r="M73" t="str">
        <f t="shared" si="9"/>
        <v>18200.6,4318.2</v>
      </c>
    </row>
    <row r="74" spans="1:13" x14ac:dyDescent="0.2">
      <c r="A74" s="41" t="s">
        <v>152</v>
      </c>
      <c r="B74" s="41">
        <v>20.1828</v>
      </c>
      <c r="C74" s="41">
        <v>5.4729999999999999</v>
      </c>
      <c r="D74" s="41">
        <v>9.7637</v>
      </c>
      <c r="E74" s="12"/>
      <c r="F74" s="1"/>
      <c r="G74" s="2">
        <f t="shared" si="11"/>
        <v>20182.8</v>
      </c>
      <c r="H74" s="2">
        <f t="shared" si="11"/>
        <v>5473</v>
      </c>
      <c r="I74" s="2">
        <f t="shared" si="11"/>
        <v>9763.7000000000007</v>
      </c>
      <c r="M74" t="str">
        <f t="shared" si="9"/>
        <v>20182.8,5473</v>
      </c>
    </row>
    <row r="75" spans="1:13" x14ac:dyDescent="0.2">
      <c r="A75" s="41" t="s">
        <v>156</v>
      </c>
      <c r="B75" s="41">
        <v>22.486899999999999</v>
      </c>
      <c r="C75" s="41">
        <v>7.1</v>
      </c>
      <c r="D75" s="41">
        <v>12.197900000000001</v>
      </c>
      <c r="E75" s="12"/>
      <c r="F75" s="1"/>
      <c r="G75" s="2">
        <f t="shared" si="11"/>
        <v>22486.899999999998</v>
      </c>
      <c r="H75" s="2">
        <f t="shared" si="11"/>
        <v>7100</v>
      </c>
      <c r="I75" s="2">
        <f t="shared" si="11"/>
        <v>12197.900000000001</v>
      </c>
      <c r="M75" t="str">
        <f t="shared" si="9"/>
        <v>22486.9,7100</v>
      </c>
    </row>
    <row r="76" spans="1:13" x14ac:dyDescent="0.2">
      <c r="A76" s="41" t="s">
        <v>160</v>
      </c>
      <c r="B76" s="41">
        <v>24.506799999999998</v>
      </c>
      <c r="C76" s="41">
        <v>8.8242999999999991</v>
      </c>
      <c r="D76" s="41">
        <v>13.0501</v>
      </c>
      <c r="E76" s="12"/>
      <c r="F76" s="1"/>
      <c r="G76" s="2">
        <f t="shared" si="11"/>
        <v>24506.799999999999</v>
      </c>
      <c r="H76" s="2">
        <f t="shared" si="11"/>
        <v>8824.2999999999993</v>
      </c>
      <c r="I76" s="2">
        <f t="shared" si="11"/>
        <v>13050.1</v>
      </c>
      <c r="M76" t="str">
        <f t="shared" si="9"/>
        <v>24506.8,8824.3</v>
      </c>
    </row>
    <row r="77" spans="1:13" x14ac:dyDescent="0.2">
      <c r="A77" s="12" t="s">
        <v>164</v>
      </c>
      <c r="B77" s="12">
        <v>24.943999999999999</v>
      </c>
      <c r="C77" s="12">
        <v>9.2337000000000007</v>
      </c>
      <c r="D77" s="12">
        <v>12.996499999999999</v>
      </c>
      <c r="E77" s="12"/>
      <c r="F77" s="1"/>
      <c r="G77" s="2">
        <f t="shared" si="11"/>
        <v>24944</v>
      </c>
      <c r="H77" s="2">
        <f t="shared" si="11"/>
        <v>9233.7000000000007</v>
      </c>
      <c r="I77" s="2">
        <f t="shared" si="11"/>
        <v>12996.5</v>
      </c>
      <c r="M77" t="str">
        <f t="shared" si="9"/>
        <v>24944,9233.7</v>
      </c>
    </row>
    <row r="78" spans="1:13" x14ac:dyDescent="0.2">
      <c r="A78" s="12" t="s">
        <v>168</v>
      </c>
      <c r="B78" s="12">
        <v>26.8004</v>
      </c>
      <c r="C78" s="12">
        <v>11.123900000000001</v>
      </c>
      <c r="D78" s="12">
        <v>11.056699999999999</v>
      </c>
      <c r="E78" s="12"/>
      <c r="F78" s="1"/>
      <c r="G78" s="2">
        <f t="shared" si="11"/>
        <v>26800.400000000001</v>
      </c>
      <c r="H78" s="2">
        <f t="shared" si="11"/>
        <v>11123.900000000001</v>
      </c>
      <c r="I78" s="2">
        <f t="shared" si="11"/>
        <v>11056.699999999999</v>
      </c>
      <c r="M78" t="str">
        <f t="shared" si="9"/>
        <v>26800.4,11123.9</v>
      </c>
    </row>
    <row r="79" spans="1:13" x14ac:dyDescent="0.2">
      <c r="A79" s="12" t="s">
        <v>172</v>
      </c>
      <c r="B79" s="12">
        <v>27.772300000000001</v>
      </c>
      <c r="C79" s="12">
        <v>12.229799999999999</v>
      </c>
      <c r="D79" s="12">
        <v>7.6609999999999996</v>
      </c>
      <c r="E79" s="12"/>
      <c r="F79" s="1"/>
      <c r="G79" s="2">
        <f t="shared" si="11"/>
        <v>27772.300000000003</v>
      </c>
      <c r="H79" s="2">
        <f t="shared" si="11"/>
        <v>12229.8</v>
      </c>
      <c r="I79" s="2">
        <f t="shared" si="11"/>
        <v>7661</v>
      </c>
      <c r="M79" t="str">
        <f t="shared" si="9"/>
        <v>27772.3,12229.8</v>
      </c>
    </row>
    <row r="80" spans="1:13" x14ac:dyDescent="0.2">
      <c r="A80" s="12" t="s">
        <v>176</v>
      </c>
      <c r="B80" s="12">
        <v>28.204599999999999</v>
      </c>
      <c r="C80" s="12">
        <v>12.751799999999999</v>
      </c>
      <c r="D80" s="12">
        <v>3.8854000000000002</v>
      </c>
      <c r="E80" s="12"/>
      <c r="F80" s="1"/>
      <c r="G80" s="2">
        <f t="shared" si="11"/>
        <v>28204.6</v>
      </c>
      <c r="H80" s="2">
        <f t="shared" si="11"/>
        <v>12751.8</v>
      </c>
      <c r="I80" s="2">
        <f t="shared" si="11"/>
        <v>3885.4</v>
      </c>
      <c r="M80" t="str">
        <f t="shared" si="9"/>
        <v>28204.6,12751.8</v>
      </c>
    </row>
    <row r="81" spans="1:13" x14ac:dyDescent="0.2">
      <c r="A81" s="12" t="s">
        <v>313</v>
      </c>
      <c r="B81" s="12">
        <v>28.3217</v>
      </c>
      <c r="C81" s="12">
        <v>12.8971</v>
      </c>
      <c r="D81" s="12">
        <v>-2.0000000000000001E-4</v>
      </c>
      <c r="E81" s="12"/>
      <c r="F81" s="1"/>
      <c r="G81" s="2">
        <f t="shared" si="11"/>
        <v>28321.7</v>
      </c>
      <c r="H81" s="2">
        <f t="shared" si="11"/>
        <v>12897.1</v>
      </c>
      <c r="I81" s="2">
        <f t="shared" si="11"/>
        <v>-0.2</v>
      </c>
      <c r="M81" t="str">
        <f t="shared" si="9"/>
        <v>28321.7,12897.1</v>
      </c>
    </row>
    <row r="83" spans="1:13" x14ac:dyDescent="0.2">
      <c r="A83" s="41" t="s">
        <v>138</v>
      </c>
      <c r="B83" s="41">
        <v>14.642899999999999</v>
      </c>
      <c r="C83" s="43">
        <v>1.9288000000000001</v>
      </c>
      <c r="D83" s="41">
        <v>0</v>
      </c>
      <c r="E83" s="12"/>
      <c r="F83" s="1"/>
      <c r="G83" s="2">
        <f t="shared" ref="G83:I95" si="12">mm*B83</f>
        <v>14642.9</v>
      </c>
      <c r="H83" s="2">
        <f t="shared" si="12"/>
        <v>1928.8000000000002</v>
      </c>
      <c r="I83" s="2">
        <f t="shared" si="12"/>
        <v>0</v>
      </c>
      <c r="M83" t="str">
        <f t="shared" si="9"/>
        <v>14642.9,1928.8</v>
      </c>
    </row>
    <row r="84" spans="1:13" x14ac:dyDescent="0.2">
      <c r="A84" s="41" t="s">
        <v>142</v>
      </c>
      <c r="B84" s="41">
        <v>16.1755</v>
      </c>
      <c r="C84" s="41">
        <v>2.5293999999999999</v>
      </c>
      <c r="D84" s="41">
        <v>3.6253000000000002</v>
      </c>
      <c r="E84" s="12"/>
      <c r="F84" s="1"/>
      <c r="G84" s="2">
        <f t="shared" si="12"/>
        <v>16175.5</v>
      </c>
      <c r="H84" s="2">
        <f t="shared" si="12"/>
        <v>2529.4</v>
      </c>
      <c r="I84" s="2">
        <f t="shared" si="12"/>
        <v>3625.3</v>
      </c>
      <c r="M84" t="str">
        <f t="shared" si="9"/>
        <v>16175.5,2529.4</v>
      </c>
    </row>
    <row r="85" spans="1:13" x14ac:dyDescent="0.2">
      <c r="A85" s="41" t="s">
        <v>146</v>
      </c>
      <c r="B85" s="41">
        <v>17.973400000000002</v>
      </c>
      <c r="C85" s="41">
        <v>3.3616999999999999</v>
      </c>
      <c r="D85" s="41">
        <v>7.0864000000000003</v>
      </c>
      <c r="E85" s="12"/>
      <c r="F85" s="1"/>
      <c r="G85" s="2">
        <f t="shared" si="12"/>
        <v>17973.400000000001</v>
      </c>
      <c r="H85" s="2">
        <f t="shared" si="12"/>
        <v>3361.7</v>
      </c>
      <c r="I85" s="2">
        <f t="shared" si="12"/>
        <v>7086.4000000000005</v>
      </c>
      <c r="M85" t="str">
        <f t="shared" si="9"/>
        <v>17973.4,3361.7</v>
      </c>
    </row>
    <row r="86" spans="1:13" x14ac:dyDescent="0.2">
      <c r="A86" s="41" t="s">
        <v>150</v>
      </c>
      <c r="B86" s="41">
        <v>20.095800000000001</v>
      </c>
      <c r="C86" s="41">
        <v>4.5396000000000001</v>
      </c>
      <c r="D86" s="41">
        <v>10.262700000000001</v>
      </c>
      <c r="E86" s="12"/>
      <c r="F86" s="1"/>
      <c r="G86" s="2">
        <f t="shared" si="12"/>
        <v>20095.8</v>
      </c>
      <c r="H86" s="2">
        <f t="shared" si="12"/>
        <v>4539.6000000000004</v>
      </c>
      <c r="I86" s="2">
        <f t="shared" si="12"/>
        <v>10262.700000000001</v>
      </c>
      <c r="M86" t="str">
        <f t="shared" si="9"/>
        <v>20095.8,4539.6</v>
      </c>
    </row>
    <row r="87" spans="1:13" x14ac:dyDescent="0.2">
      <c r="A87" s="41" t="s">
        <v>154</v>
      </c>
      <c r="B87" s="41">
        <v>22.633400000000002</v>
      </c>
      <c r="C87" s="41">
        <v>6.2671999999999999</v>
      </c>
      <c r="D87" s="41">
        <v>12.8405</v>
      </c>
      <c r="E87" s="12"/>
      <c r="F87" s="1"/>
      <c r="G87" s="2">
        <f t="shared" si="12"/>
        <v>22633.4</v>
      </c>
      <c r="H87" s="2">
        <f t="shared" si="12"/>
        <v>6267.2</v>
      </c>
      <c r="I87" s="2">
        <f t="shared" si="12"/>
        <v>12840.5</v>
      </c>
      <c r="M87" t="str">
        <f t="shared" si="9"/>
        <v>22633.4,6267.2</v>
      </c>
    </row>
    <row r="88" spans="1:13" x14ac:dyDescent="0.2">
      <c r="A88" s="41" t="s">
        <v>158</v>
      </c>
      <c r="B88" s="41">
        <v>25.0167</v>
      </c>
      <c r="C88" s="41">
        <v>8.2713000000000001</v>
      </c>
      <c r="D88" s="41">
        <v>13.8</v>
      </c>
      <c r="E88" s="12"/>
      <c r="F88" s="1"/>
      <c r="G88" s="2">
        <f t="shared" si="12"/>
        <v>25016.7</v>
      </c>
      <c r="H88" s="2">
        <f t="shared" si="12"/>
        <v>8271.2999999999993</v>
      </c>
      <c r="I88" s="2">
        <f t="shared" si="12"/>
        <v>13800</v>
      </c>
      <c r="M88" t="str">
        <f t="shared" si="9"/>
        <v>25016.7,8271.3</v>
      </c>
    </row>
    <row r="89" spans="1:13" x14ac:dyDescent="0.2">
      <c r="A89" s="12" t="s">
        <v>162</v>
      </c>
      <c r="B89" s="12">
        <v>25.561900000000001</v>
      </c>
      <c r="C89" s="12">
        <v>8.7840000000000007</v>
      </c>
      <c r="D89" s="12">
        <v>13.7342</v>
      </c>
      <c r="E89" s="12"/>
      <c r="F89" s="1"/>
      <c r="G89" s="2">
        <f t="shared" si="12"/>
        <v>25561.9</v>
      </c>
      <c r="H89" s="2">
        <f t="shared" si="12"/>
        <v>8784</v>
      </c>
      <c r="I89" s="2">
        <f t="shared" si="12"/>
        <v>13734.199999999999</v>
      </c>
      <c r="M89" t="str">
        <f t="shared" si="9"/>
        <v>25561.9,8784</v>
      </c>
    </row>
    <row r="90" spans="1:13" x14ac:dyDescent="0.2">
      <c r="A90" s="12" t="s">
        <v>166</v>
      </c>
      <c r="B90" s="12">
        <v>27.7743</v>
      </c>
      <c r="C90" s="12">
        <v>11.0909</v>
      </c>
      <c r="D90" s="12">
        <v>11.4796</v>
      </c>
      <c r="E90" s="12"/>
      <c r="F90" s="1"/>
      <c r="G90" s="2">
        <f t="shared" si="12"/>
        <v>27774.3</v>
      </c>
      <c r="H90" s="2">
        <f t="shared" si="12"/>
        <v>11090.9</v>
      </c>
      <c r="I90" s="2">
        <f t="shared" si="12"/>
        <v>11479.6</v>
      </c>
      <c r="M90" t="str">
        <f t="shared" si="9"/>
        <v>27774.3,11090.9</v>
      </c>
    </row>
    <row r="91" spans="1:13" x14ac:dyDescent="0.2">
      <c r="A91" s="12" t="s">
        <v>170</v>
      </c>
      <c r="B91" s="12">
        <v>28.811800000000002</v>
      </c>
      <c r="C91" s="12">
        <v>12.3185</v>
      </c>
      <c r="D91" s="12">
        <v>7.8593999999999999</v>
      </c>
      <c r="E91" s="12"/>
      <c r="F91" s="1"/>
      <c r="G91" s="2">
        <f t="shared" si="12"/>
        <v>28811.800000000003</v>
      </c>
      <c r="H91" s="2">
        <f t="shared" si="12"/>
        <v>12318.5</v>
      </c>
      <c r="I91" s="2">
        <f t="shared" si="12"/>
        <v>7859.4</v>
      </c>
      <c r="M91" t="str">
        <f t="shared" si="9"/>
        <v>28811.8,12318.5</v>
      </c>
    </row>
    <row r="92" spans="1:13" x14ac:dyDescent="0.2">
      <c r="A92" s="12" t="s">
        <v>174</v>
      </c>
      <c r="B92" s="12">
        <v>29.2563</v>
      </c>
      <c r="C92" s="12">
        <v>12.8781</v>
      </c>
      <c r="D92" s="12">
        <v>3.9601999999999999</v>
      </c>
      <c r="E92" s="12"/>
      <c r="F92" s="1"/>
      <c r="G92" s="2">
        <f t="shared" si="12"/>
        <v>29256.3</v>
      </c>
      <c r="H92" s="2">
        <f t="shared" si="12"/>
        <v>12878.1</v>
      </c>
      <c r="I92" s="2">
        <f t="shared" si="12"/>
        <v>3960.2</v>
      </c>
      <c r="M92" t="str">
        <f t="shared" si="9"/>
        <v>29256.3,12878.1</v>
      </c>
    </row>
    <row r="93" spans="1:13" x14ac:dyDescent="0.2">
      <c r="A93" s="12" t="s">
        <v>178</v>
      </c>
      <c r="B93" s="12">
        <v>29.375299999999999</v>
      </c>
      <c r="C93" s="12">
        <v>13.031599999999999</v>
      </c>
      <c r="D93" s="12">
        <v>0</v>
      </c>
      <c r="E93" s="12"/>
      <c r="F93" s="1"/>
      <c r="G93" s="2">
        <f t="shared" si="12"/>
        <v>29375.3</v>
      </c>
      <c r="H93" s="2">
        <f t="shared" si="12"/>
        <v>13031.599999999999</v>
      </c>
      <c r="I93" s="2">
        <f t="shared" si="12"/>
        <v>0</v>
      </c>
      <c r="M93" t="str">
        <f t="shared" si="9"/>
        <v>29375.3,13031.6</v>
      </c>
    </row>
    <row r="94" spans="1:13" x14ac:dyDescent="0.2">
      <c r="A94" s="12"/>
      <c r="B94" s="12"/>
      <c r="C94" s="12"/>
      <c r="D94" s="12">
        <v>0</v>
      </c>
      <c r="E94" s="12"/>
      <c r="F94" s="1"/>
      <c r="G94" s="59">
        <v>29690.341799999998</v>
      </c>
      <c r="H94" s="59">
        <v>13445.9004</v>
      </c>
      <c r="I94" s="59">
        <f t="shared" ref="I94" si="13">mm*D94</f>
        <v>0</v>
      </c>
    </row>
    <row r="95" spans="1:13" x14ac:dyDescent="0.2">
      <c r="A95" s="12"/>
      <c r="B95" s="12"/>
      <c r="C95" s="12"/>
      <c r="D95" s="12">
        <v>0</v>
      </c>
      <c r="E95" s="12"/>
      <c r="F95" s="1"/>
      <c r="G95" s="59">
        <v>29999.7</v>
      </c>
      <c r="H95" s="59">
        <v>13864.4</v>
      </c>
      <c r="I95" s="59">
        <f t="shared" si="12"/>
        <v>0</v>
      </c>
    </row>
    <row r="96" spans="1:13" x14ac:dyDescent="0.2">
      <c r="G96" s="2"/>
      <c r="H96" s="2"/>
      <c r="I96" s="2"/>
    </row>
    <row r="97" spans="1:13" x14ac:dyDescent="0.2">
      <c r="A97" s="18" t="s">
        <v>311</v>
      </c>
      <c r="B97" s="19"/>
      <c r="C97" s="19"/>
      <c r="D97" s="19"/>
      <c r="E97" s="20"/>
      <c r="F97" s="21"/>
      <c r="G97" s="21"/>
      <c r="H97" s="21"/>
      <c r="I97" s="21"/>
    </row>
    <row r="98" spans="1:13" x14ac:dyDescent="0.2">
      <c r="A98" s="41" t="s">
        <v>139</v>
      </c>
      <c r="B98" s="41">
        <v>14.133900000000001</v>
      </c>
      <c r="C98" s="43">
        <v>3.3397999999999999</v>
      </c>
      <c r="D98" s="41">
        <f t="shared" ref="D98:D110" si="14">HO</f>
        <v>14</v>
      </c>
      <c r="E98" s="12"/>
      <c r="F98" s="1"/>
      <c r="G98" s="2">
        <f t="shared" ref="G98:I107" si="15">mm*B98</f>
        <v>14133.900000000001</v>
      </c>
      <c r="H98" s="2">
        <f t="shared" si="15"/>
        <v>3339.7999999999997</v>
      </c>
      <c r="I98" s="2">
        <f t="shared" si="15"/>
        <v>14000</v>
      </c>
      <c r="M98" t="str">
        <f t="shared" si="9"/>
        <v>14133.9,3339.8</v>
      </c>
    </row>
    <row r="99" spans="1:13" x14ac:dyDescent="0.2">
      <c r="A99" s="41" t="s">
        <v>151</v>
      </c>
      <c r="B99" s="41">
        <v>19.315799999999999</v>
      </c>
      <c r="C99" s="41">
        <v>5.8208000000000002</v>
      </c>
      <c r="D99" s="41">
        <f t="shared" si="14"/>
        <v>14</v>
      </c>
      <c r="E99" s="12"/>
      <c r="F99" s="1"/>
      <c r="G99" s="2">
        <f t="shared" si="15"/>
        <v>19315.8</v>
      </c>
      <c r="H99" s="2">
        <f t="shared" si="15"/>
        <v>5820.8</v>
      </c>
      <c r="I99" s="2">
        <f t="shared" si="15"/>
        <v>14000</v>
      </c>
      <c r="M99" t="str">
        <f t="shared" si="9"/>
        <v>19315.8,5820.8</v>
      </c>
    </row>
    <row r="100" spans="1:13" x14ac:dyDescent="0.2">
      <c r="A100" s="41" t="s">
        <v>155</v>
      </c>
      <c r="B100" s="41">
        <v>21.7272</v>
      </c>
      <c r="C100" s="41">
        <v>7.4626000000000001</v>
      </c>
      <c r="D100" s="41">
        <f t="shared" si="14"/>
        <v>14</v>
      </c>
      <c r="E100" s="12"/>
      <c r="F100" s="1"/>
      <c r="G100" s="59">
        <v>23293.4</v>
      </c>
      <c r="H100" s="59">
        <v>8739.2000000000007</v>
      </c>
      <c r="I100" s="59">
        <f t="shared" si="15"/>
        <v>14000</v>
      </c>
      <c r="M100" t="str">
        <f t="shared" si="9"/>
        <v>23293.4,8739.2</v>
      </c>
    </row>
    <row r="101" spans="1:13" x14ac:dyDescent="0.2">
      <c r="A101" s="12" t="s">
        <v>167</v>
      </c>
      <c r="B101" s="12">
        <v>26.6492</v>
      </c>
      <c r="C101" s="12">
        <v>12.083</v>
      </c>
      <c r="D101" s="41">
        <f t="shared" si="14"/>
        <v>14</v>
      </c>
      <c r="E101" s="12"/>
      <c r="F101" s="1"/>
      <c r="G101" s="2">
        <f t="shared" si="15"/>
        <v>26649.200000000001</v>
      </c>
      <c r="H101" s="2">
        <f t="shared" si="15"/>
        <v>12083</v>
      </c>
      <c r="I101" s="2">
        <f t="shared" si="15"/>
        <v>14000</v>
      </c>
      <c r="M101" t="str">
        <f t="shared" si="9"/>
        <v>26649.2,12083</v>
      </c>
    </row>
    <row r="102" spans="1:13" x14ac:dyDescent="0.2">
      <c r="A102" s="12"/>
      <c r="B102" s="12"/>
      <c r="C102" s="12"/>
      <c r="D102" s="41">
        <f t="shared" si="14"/>
        <v>14</v>
      </c>
      <c r="E102" s="12"/>
      <c r="F102" s="1"/>
      <c r="G102" s="59">
        <v>28787.4</v>
      </c>
      <c r="H102" s="59">
        <v>14747.8</v>
      </c>
      <c r="I102" s="59">
        <f t="shared" si="15"/>
        <v>14000</v>
      </c>
      <c r="M102" t="str">
        <f t="shared" si="9"/>
        <v>28787.4,14747.8</v>
      </c>
    </row>
    <row r="103" spans="1:13" x14ac:dyDescent="0.2">
      <c r="A103" s="12"/>
      <c r="B103" s="12"/>
      <c r="C103" s="12"/>
      <c r="D103" s="41"/>
      <c r="E103" s="12"/>
      <c r="F103" s="1"/>
      <c r="G103" s="2"/>
      <c r="H103" s="2"/>
      <c r="I103" s="2"/>
    </row>
    <row r="104" spans="1:13" x14ac:dyDescent="0.2">
      <c r="A104" s="12"/>
      <c r="B104" s="12"/>
      <c r="C104" s="12"/>
      <c r="D104" s="41"/>
      <c r="E104" s="12"/>
      <c r="F104" s="1"/>
      <c r="G104" s="2"/>
      <c r="H104" s="2"/>
      <c r="I104" s="2"/>
    </row>
    <row r="105" spans="1:13" x14ac:dyDescent="0.2">
      <c r="D105" s="41"/>
      <c r="G105" s="2"/>
      <c r="H105" s="2"/>
      <c r="I105" s="2"/>
    </row>
    <row r="106" spans="1:13" x14ac:dyDescent="0.2">
      <c r="A106" s="41" t="s">
        <v>138</v>
      </c>
      <c r="B106" s="41">
        <v>14.642899999999999</v>
      </c>
      <c r="C106" s="43">
        <v>1.9288000000000001</v>
      </c>
      <c r="D106" s="41">
        <f t="shared" si="14"/>
        <v>14</v>
      </c>
      <c r="E106" s="12"/>
      <c r="F106" s="1"/>
      <c r="G106" s="2">
        <f t="shared" ref="G106:I110" si="16">mm*B106</f>
        <v>14642.9</v>
      </c>
      <c r="H106" s="2">
        <f t="shared" si="16"/>
        <v>1928.8000000000002</v>
      </c>
      <c r="I106" s="2">
        <f t="shared" si="15"/>
        <v>14000</v>
      </c>
      <c r="M106" t="str">
        <f t="shared" si="9"/>
        <v>14642.9,1928.8</v>
      </c>
    </row>
    <row r="107" spans="1:13" x14ac:dyDescent="0.2">
      <c r="A107" s="41" t="s">
        <v>150</v>
      </c>
      <c r="B107" s="41">
        <v>20.095800000000001</v>
      </c>
      <c r="C107" s="41">
        <v>4.5396000000000001</v>
      </c>
      <c r="D107" s="41">
        <f t="shared" si="14"/>
        <v>14</v>
      </c>
      <c r="E107" s="12"/>
      <c r="F107" s="1"/>
      <c r="G107" s="2">
        <f t="shared" si="16"/>
        <v>20095.8</v>
      </c>
      <c r="H107" s="2">
        <f t="shared" si="16"/>
        <v>4539.6000000000004</v>
      </c>
      <c r="I107" s="2">
        <f t="shared" si="15"/>
        <v>14000</v>
      </c>
      <c r="M107" t="str">
        <f t="shared" si="9"/>
        <v>20095.8,4539.6</v>
      </c>
    </row>
    <row r="108" spans="1:13" x14ac:dyDescent="0.2">
      <c r="A108" s="41" t="s">
        <v>154</v>
      </c>
      <c r="B108" s="41">
        <v>22.633400000000002</v>
      </c>
      <c r="C108" s="41">
        <v>6.2671999999999999</v>
      </c>
      <c r="D108" s="41">
        <f t="shared" si="14"/>
        <v>14</v>
      </c>
      <c r="E108" s="12"/>
      <c r="F108" s="1"/>
      <c r="G108" s="59">
        <v>24281.5</v>
      </c>
      <c r="H108" s="59">
        <v>7610.6</v>
      </c>
      <c r="I108" s="59">
        <f t="shared" ref="I108" si="17">mm*D108</f>
        <v>14000</v>
      </c>
      <c r="M108" t="str">
        <f t="shared" si="9"/>
        <v>24281.5,7610.6</v>
      </c>
    </row>
    <row r="109" spans="1:13" x14ac:dyDescent="0.2">
      <c r="A109" s="12" t="s">
        <v>166</v>
      </c>
      <c r="B109" s="12">
        <v>27.7743</v>
      </c>
      <c r="C109" s="12">
        <v>11.0909</v>
      </c>
      <c r="D109" s="41">
        <f t="shared" si="14"/>
        <v>14</v>
      </c>
      <c r="E109" s="12"/>
      <c r="F109" s="1"/>
      <c r="G109" s="2">
        <f t="shared" si="16"/>
        <v>27774.3</v>
      </c>
      <c r="H109" s="2">
        <f t="shared" si="16"/>
        <v>11090.9</v>
      </c>
      <c r="I109" s="2">
        <f t="shared" si="16"/>
        <v>14000</v>
      </c>
      <c r="M109" t="str">
        <f t="shared" si="9"/>
        <v>27774.3,11090.9</v>
      </c>
    </row>
    <row r="110" spans="1:13" x14ac:dyDescent="0.2">
      <c r="A110" s="12"/>
      <c r="B110" s="12"/>
      <c r="C110" s="12"/>
      <c r="D110" s="41">
        <f t="shared" si="14"/>
        <v>14</v>
      </c>
      <c r="E110" s="12"/>
      <c r="F110" s="1"/>
      <c r="G110" s="59">
        <v>29999.7</v>
      </c>
      <c r="H110" s="59">
        <v>13864.4</v>
      </c>
      <c r="I110" s="59">
        <f t="shared" si="16"/>
        <v>14000</v>
      </c>
      <c r="M110" t="str">
        <f t="shared" si="9"/>
        <v>29999.7,13864.4</v>
      </c>
    </row>
    <row r="111" spans="1:13" x14ac:dyDescent="0.2">
      <c r="D111" s="41"/>
      <c r="G111" s="2"/>
      <c r="H111" s="2"/>
      <c r="I111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pane ySplit="2" topLeftCell="A3" activePane="bottomLeft" state="frozen"/>
      <selection pane="bottomLeft" activeCell="Q31" sqref="Q31"/>
    </sheetView>
  </sheetViews>
  <sheetFormatPr defaultRowHeight="12.75" x14ac:dyDescent="0.2"/>
  <cols>
    <col min="1" max="1" width="23.6640625" customWidth="1"/>
    <col min="2" max="2" width="15.1640625" customWidth="1"/>
    <col min="3" max="3" width="14" customWidth="1"/>
    <col min="4" max="4" width="15" customWidth="1"/>
    <col min="5" max="6" width="9.33203125" customWidth="1"/>
    <col min="7" max="7" width="16.33203125" customWidth="1"/>
    <col min="8" max="8" width="14" customWidth="1"/>
    <col min="9" max="9" width="1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115</v>
      </c>
      <c r="B2" s="1" t="s">
        <v>0</v>
      </c>
      <c r="C2" s="1" t="s">
        <v>1</v>
      </c>
      <c r="D2" s="1" t="s">
        <v>2</v>
      </c>
      <c r="E2" s="1"/>
      <c r="F2" s="1"/>
      <c r="G2" s="1" t="s">
        <v>0</v>
      </c>
      <c r="H2" s="1" t="s">
        <v>1</v>
      </c>
      <c r="I2" s="1" t="s">
        <v>2</v>
      </c>
    </row>
    <row r="3" spans="1:9" x14ac:dyDescent="0.2">
      <c r="A3" s="37" t="s">
        <v>270</v>
      </c>
      <c r="B3" s="37">
        <v>19.321300000000001</v>
      </c>
      <c r="C3" s="37">
        <v>5.8240999999999996</v>
      </c>
      <c r="D3" s="37">
        <v>0</v>
      </c>
      <c r="E3" s="12"/>
      <c r="F3" s="1"/>
      <c r="G3" s="2">
        <v>19321.288100000002</v>
      </c>
      <c r="H3" s="2">
        <v>5824.1422000000002</v>
      </c>
      <c r="I3" s="2">
        <f t="shared" ref="H3:I13" si="0">mm*D3</f>
        <v>0</v>
      </c>
    </row>
    <row r="4" spans="1:9" x14ac:dyDescent="0.2">
      <c r="A4" s="37" t="s">
        <v>271</v>
      </c>
      <c r="B4" s="37">
        <v>17.705300000000001</v>
      </c>
      <c r="C4" s="37">
        <v>4.9101999999999997</v>
      </c>
      <c r="D4" s="37">
        <v>3.7896999999999998</v>
      </c>
      <c r="E4" s="12"/>
      <c r="F4" s="1"/>
      <c r="G4" s="2">
        <v>17705.334500000001</v>
      </c>
      <c r="H4" s="2">
        <v>4910.2116999999998</v>
      </c>
      <c r="I4" s="2">
        <f t="shared" si="0"/>
        <v>3789.7</v>
      </c>
    </row>
    <row r="5" spans="1:9" x14ac:dyDescent="0.2">
      <c r="A5" s="37" t="s">
        <v>272</v>
      </c>
      <c r="B5" s="37">
        <v>15.645899999999999</v>
      </c>
      <c r="C5" s="37">
        <v>3.9340999999999999</v>
      </c>
      <c r="D5" s="37">
        <v>7.4470000000000001</v>
      </c>
      <c r="E5" s="12"/>
      <c r="F5" s="1"/>
      <c r="G5" s="2">
        <v>15641.43</v>
      </c>
      <c r="H5" s="2">
        <v>3932.2307000000001</v>
      </c>
      <c r="I5" s="2">
        <f t="shared" si="0"/>
        <v>7447</v>
      </c>
    </row>
    <row r="6" spans="1:9" x14ac:dyDescent="0.2">
      <c r="A6" s="37" t="s">
        <v>273</v>
      </c>
      <c r="B6" s="37">
        <v>13.0176</v>
      </c>
      <c r="C6" s="37">
        <v>3.0011999999999999</v>
      </c>
      <c r="D6" s="37">
        <v>10.6549</v>
      </c>
      <c r="E6" s="12"/>
      <c r="F6" s="1"/>
      <c r="G6" s="2">
        <v>13017.5501</v>
      </c>
      <c r="H6" s="2">
        <v>3001.1511999999998</v>
      </c>
      <c r="I6" s="2">
        <f t="shared" si="0"/>
        <v>10654.9</v>
      </c>
    </row>
    <row r="7" spans="1:9" x14ac:dyDescent="0.2">
      <c r="A7" s="37" t="s">
        <v>274</v>
      </c>
      <c r="B7" s="37">
        <v>9.6110000000000007</v>
      </c>
      <c r="C7" s="37">
        <v>2.6903999999999999</v>
      </c>
      <c r="D7" s="37">
        <v>12.9711</v>
      </c>
      <c r="E7" s="12"/>
      <c r="F7" s="1"/>
      <c r="G7" s="2">
        <v>9611.0244000000002</v>
      </c>
      <c r="H7" s="2">
        <v>2690.4355999999998</v>
      </c>
      <c r="I7" s="2">
        <f t="shared" si="0"/>
        <v>12971.1</v>
      </c>
    </row>
    <row r="8" spans="1:9" x14ac:dyDescent="0.2">
      <c r="A8" s="37" t="s">
        <v>275</v>
      </c>
      <c r="B8" s="37">
        <v>6.2628000000000004</v>
      </c>
      <c r="C8" s="37">
        <v>3.4150999999999998</v>
      </c>
      <c r="D8" s="37">
        <v>13.8</v>
      </c>
      <c r="E8" s="12"/>
      <c r="F8" s="1"/>
      <c r="G8" s="2">
        <v>6262.8006999999998</v>
      </c>
      <c r="H8" s="2">
        <v>3415.1145999999999</v>
      </c>
      <c r="I8" s="2">
        <f t="shared" si="0"/>
        <v>13800</v>
      </c>
    </row>
    <row r="9" spans="1:9" x14ac:dyDescent="0.2">
      <c r="A9" s="12" t="s">
        <v>276</v>
      </c>
      <c r="B9" s="12">
        <v>5.7717000000000001</v>
      </c>
      <c r="C9" s="12">
        <v>3.6162999999999998</v>
      </c>
      <c r="D9" s="12">
        <v>13.776999999999999</v>
      </c>
      <c r="E9" s="12"/>
      <c r="F9" s="1"/>
      <c r="G9" s="2">
        <v>5771.7164000000002</v>
      </c>
      <c r="H9" s="2">
        <v>3616.2896000000001</v>
      </c>
      <c r="I9" s="2">
        <f t="shared" si="0"/>
        <v>13777</v>
      </c>
    </row>
    <row r="10" spans="1:9" x14ac:dyDescent="0.2">
      <c r="A10" s="12" t="s">
        <v>277</v>
      </c>
      <c r="B10" s="12">
        <v>2.7311999999999999</v>
      </c>
      <c r="C10" s="12">
        <v>5.5784000000000002</v>
      </c>
      <c r="D10" s="12">
        <v>12.0067</v>
      </c>
      <c r="E10" s="12"/>
      <c r="F10" s="1"/>
      <c r="G10" s="2">
        <v>2731.2440000000001</v>
      </c>
      <c r="H10" s="2">
        <v>5578.4372999999996</v>
      </c>
      <c r="I10" s="2">
        <f t="shared" si="0"/>
        <v>12006.7</v>
      </c>
    </row>
    <row r="11" spans="1:9" x14ac:dyDescent="0.2">
      <c r="A11" s="12" t="s">
        <v>278</v>
      </c>
      <c r="B11" s="12">
        <v>1.2394000000000001</v>
      </c>
      <c r="C11" s="12">
        <v>7.2165999999999997</v>
      </c>
      <c r="D11" s="12">
        <v>8.4131999999999998</v>
      </c>
      <c r="E11" s="12"/>
      <c r="F11" s="1"/>
      <c r="G11" s="2">
        <v>1239.3590999999999</v>
      </c>
      <c r="H11" s="2">
        <f t="shared" si="0"/>
        <v>7216.5999999999995</v>
      </c>
      <c r="I11" s="2">
        <f t="shared" si="0"/>
        <v>8413.1999999999989</v>
      </c>
    </row>
    <row r="12" spans="1:9" x14ac:dyDescent="0.2">
      <c r="A12" s="12" t="s">
        <v>279</v>
      </c>
      <c r="B12" s="12">
        <v>0.66259999999999997</v>
      </c>
      <c r="C12" s="12">
        <v>8.0683000000000007</v>
      </c>
      <c r="D12" s="12">
        <v>4.2263999999999999</v>
      </c>
      <c r="E12" s="12"/>
      <c r="F12" s="1"/>
      <c r="G12" s="2">
        <v>662.87170000000003</v>
      </c>
      <c r="H12" s="2">
        <v>8068.4198999999999</v>
      </c>
      <c r="I12" s="2">
        <f t="shared" si="0"/>
        <v>4226.3999999999996</v>
      </c>
    </row>
    <row r="13" spans="1:9" x14ac:dyDescent="0.2">
      <c r="A13" s="12" t="s">
        <v>280</v>
      </c>
      <c r="B13" s="12">
        <v>0.52480000000000004</v>
      </c>
      <c r="C13" s="12">
        <v>8.3001000000000005</v>
      </c>
      <c r="D13" s="12">
        <v>0</v>
      </c>
      <c r="E13" s="12"/>
      <c r="F13" s="1"/>
      <c r="G13" s="2">
        <v>524.79359999999997</v>
      </c>
      <c r="H13" s="2">
        <v>8300.0745999999999</v>
      </c>
      <c r="I13" s="2">
        <f t="shared" si="0"/>
        <v>0</v>
      </c>
    </row>
    <row r="15" spans="1:9" x14ac:dyDescent="0.2">
      <c r="A15" s="37" t="s">
        <v>228</v>
      </c>
      <c r="B15" s="37">
        <v>19.004799999999999</v>
      </c>
      <c r="C15" s="37">
        <v>4.7601000000000004</v>
      </c>
      <c r="D15" s="37">
        <v>0</v>
      </c>
      <c r="E15" s="12"/>
      <c r="F15" s="1"/>
      <c r="G15" s="2">
        <v>19007.796999999999</v>
      </c>
      <c r="H15" s="2">
        <v>4755.1742999999997</v>
      </c>
      <c r="I15" s="2">
        <f t="shared" ref="G15:I25" si="1">mm*D15</f>
        <v>0</v>
      </c>
    </row>
    <row r="16" spans="1:9" x14ac:dyDescent="0.2">
      <c r="A16" s="37" t="s">
        <v>231</v>
      </c>
      <c r="B16" s="37">
        <v>17.471299999999999</v>
      </c>
      <c r="C16" s="37">
        <v>3.9453</v>
      </c>
      <c r="D16" s="37">
        <v>3.4214000000000002</v>
      </c>
      <c r="E16" s="12"/>
      <c r="F16" s="1"/>
      <c r="G16" s="2">
        <v>17469.650600000001</v>
      </c>
      <c r="H16" s="2">
        <v>3948.4513000000002</v>
      </c>
      <c r="I16" s="2">
        <f t="shared" si="1"/>
        <v>3421.4</v>
      </c>
    </row>
    <row r="17" spans="1:9" x14ac:dyDescent="0.2">
      <c r="A17" s="37" t="s">
        <v>235</v>
      </c>
      <c r="B17" s="37">
        <v>15.379300000000001</v>
      </c>
      <c r="C17" s="37">
        <v>3.0110000000000001</v>
      </c>
      <c r="D17" s="37">
        <v>7.0015999999999998</v>
      </c>
      <c r="E17" s="12"/>
      <c r="F17" s="1"/>
      <c r="G17" s="2">
        <f t="shared" si="1"/>
        <v>15379.300000000001</v>
      </c>
      <c r="H17" s="2">
        <f t="shared" si="1"/>
        <v>3011</v>
      </c>
      <c r="I17" s="2">
        <f t="shared" si="1"/>
        <v>7001.5999999999995</v>
      </c>
    </row>
    <row r="18" spans="1:9" x14ac:dyDescent="0.2">
      <c r="A18" s="37" t="s">
        <v>239</v>
      </c>
      <c r="B18" s="37">
        <v>12.723800000000001</v>
      </c>
      <c r="C18" s="37">
        <v>2.1627999999999998</v>
      </c>
      <c r="D18" s="37">
        <v>10.0785</v>
      </c>
      <c r="E18" s="12"/>
      <c r="F18" s="1"/>
      <c r="G18" s="2">
        <v>12723.154399999999</v>
      </c>
      <c r="H18" s="2">
        <v>2165.6498000000001</v>
      </c>
      <c r="I18" s="2">
        <f t="shared" si="1"/>
        <v>10078.5</v>
      </c>
    </row>
    <row r="19" spans="1:9" x14ac:dyDescent="0.2">
      <c r="A19" s="37" t="s">
        <v>243</v>
      </c>
      <c r="B19" s="37">
        <v>9.2654999999999994</v>
      </c>
      <c r="C19" s="37">
        <v>1.9665999999999999</v>
      </c>
      <c r="D19" s="37">
        <v>12.279500000000001</v>
      </c>
      <c r="E19" s="12"/>
      <c r="F19" s="1"/>
      <c r="G19" s="2">
        <v>9265.3706999999995</v>
      </c>
      <c r="H19" s="2">
        <v>1963.9036000000001</v>
      </c>
      <c r="I19" s="2">
        <f t="shared" si="1"/>
        <v>12279.5</v>
      </c>
    </row>
    <row r="20" spans="1:9" x14ac:dyDescent="0.2">
      <c r="A20" s="37" t="s">
        <v>247</v>
      </c>
      <c r="B20" s="37">
        <v>5.9821</v>
      </c>
      <c r="C20" s="37">
        <v>2.7218</v>
      </c>
      <c r="D20" s="37">
        <v>13.0501</v>
      </c>
      <c r="E20" s="12"/>
      <c r="F20" s="1"/>
      <c r="G20" s="2">
        <v>5994.8662999999997</v>
      </c>
      <c r="H20" s="2">
        <v>2714.6068</v>
      </c>
      <c r="I20" s="2">
        <f t="shared" si="1"/>
        <v>13050.1</v>
      </c>
    </row>
    <row r="21" spans="1:9" x14ac:dyDescent="0.2">
      <c r="A21" s="12" t="s">
        <v>251</v>
      </c>
      <c r="B21" s="12">
        <v>5.5267999999999997</v>
      </c>
      <c r="C21" s="12">
        <v>2.9056999999999999</v>
      </c>
      <c r="D21" s="12">
        <v>13.0307</v>
      </c>
      <c r="E21" s="12"/>
      <c r="F21" s="1"/>
      <c r="G21" s="2">
        <v>5526.4942000000001</v>
      </c>
      <c r="H21" s="2">
        <v>2905.1104999999998</v>
      </c>
      <c r="I21" s="2">
        <f t="shared" si="1"/>
        <v>13030.699999999999</v>
      </c>
    </row>
    <row r="22" spans="1:9" x14ac:dyDescent="0.2">
      <c r="A22" s="12" t="s">
        <v>255</v>
      </c>
      <c r="B22" s="12">
        <v>2.5952999999999999</v>
      </c>
      <c r="C22" s="12">
        <v>4.6768999999999998</v>
      </c>
      <c r="D22" s="12">
        <v>11.466900000000001</v>
      </c>
      <c r="E22" s="12"/>
      <c r="F22" s="1"/>
      <c r="G22" s="2">
        <v>2609.3555999999999</v>
      </c>
      <c r="H22" s="2">
        <v>4692.5021999999999</v>
      </c>
      <c r="I22" s="2">
        <f t="shared" si="1"/>
        <v>11466.900000000001</v>
      </c>
    </row>
    <row r="23" spans="1:9" x14ac:dyDescent="0.2">
      <c r="A23" s="12" t="s">
        <v>259</v>
      </c>
      <c r="B23" s="12">
        <v>1.0282</v>
      </c>
      <c r="C23" s="12">
        <v>6.2153999999999998</v>
      </c>
      <c r="D23" s="12">
        <v>8.1357999999999997</v>
      </c>
      <c r="E23" s="12"/>
      <c r="F23" s="1"/>
      <c r="G23" s="2">
        <v>1057.5374999999999</v>
      </c>
      <c r="H23" s="2">
        <v>6237.3352999999997</v>
      </c>
      <c r="I23" s="2">
        <f t="shared" si="1"/>
        <v>8135.7999999999993</v>
      </c>
    </row>
    <row r="24" spans="1:9" x14ac:dyDescent="0.2">
      <c r="A24" s="12" t="s">
        <v>263</v>
      </c>
      <c r="B24" s="12">
        <v>0.38229999999999997</v>
      </c>
      <c r="C24" s="12">
        <v>7.0511999999999997</v>
      </c>
      <c r="D24" s="12">
        <v>4.1200999999999999</v>
      </c>
      <c r="E24" s="12"/>
      <c r="F24" s="1"/>
      <c r="G24" s="2">
        <v>418.13869999999997</v>
      </c>
      <c r="H24" s="2">
        <v>7073.2258000000002</v>
      </c>
      <c r="I24" s="2">
        <f t="shared" si="1"/>
        <v>4120.0999999999995</v>
      </c>
    </row>
    <row r="25" spans="1:9" x14ac:dyDescent="0.2">
      <c r="A25" s="12" t="s">
        <v>316</v>
      </c>
      <c r="B25" s="12">
        <v>0.22359999999999999</v>
      </c>
      <c r="C25" s="12">
        <v>7.2831000000000001</v>
      </c>
      <c r="D25" s="12">
        <v>0</v>
      </c>
      <c r="E25" s="12"/>
      <c r="F25" s="1"/>
      <c r="G25" s="2">
        <v>260.6259</v>
      </c>
      <c r="H25" s="2">
        <v>7304.6054999999997</v>
      </c>
      <c r="I25" s="2">
        <f t="shared" si="1"/>
        <v>0</v>
      </c>
    </row>
    <row r="27" spans="1:9" x14ac:dyDescent="0.2">
      <c r="A27" s="37" t="s">
        <v>281</v>
      </c>
      <c r="B27" s="37">
        <v>20.101600000000001</v>
      </c>
      <c r="C27" s="37">
        <v>4.5430999999999999</v>
      </c>
      <c r="D27" s="37">
        <v>0</v>
      </c>
      <c r="E27" s="12"/>
      <c r="F27" s="1"/>
      <c r="G27" s="2">
        <v>20101.5962</v>
      </c>
      <c r="H27" s="2">
        <v>4543.0803999999998</v>
      </c>
      <c r="I27" s="2">
        <f t="shared" ref="I27:I37" si="2">mm*D27</f>
        <v>0</v>
      </c>
    </row>
    <row r="28" spans="1:9" x14ac:dyDescent="0.2">
      <c r="A28" s="37" t="s">
        <v>282</v>
      </c>
      <c r="B28" s="37">
        <v>18.398800000000001</v>
      </c>
      <c r="C28" s="37">
        <v>3.5800999999999998</v>
      </c>
      <c r="D28" s="37">
        <v>3.7883</v>
      </c>
      <c r="E28" s="12"/>
      <c r="F28" s="1"/>
      <c r="G28" s="2">
        <v>18401.116600000001</v>
      </c>
      <c r="H28" s="2">
        <v>3581.3447999999999</v>
      </c>
      <c r="I28" s="2">
        <f t="shared" si="2"/>
        <v>3788.3</v>
      </c>
    </row>
    <row r="29" spans="1:9" x14ac:dyDescent="0.2">
      <c r="A29" s="37" t="s">
        <v>283</v>
      </c>
      <c r="B29" s="37">
        <v>16.229299999999999</v>
      </c>
      <c r="C29" s="37">
        <v>2.5522</v>
      </c>
      <c r="D29" s="37">
        <v>7.4433999999999996</v>
      </c>
      <c r="E29" s="12"/>
      <c r="F29" s="1"/>
      <c r="G29" s="2">
        <v>16229.2549</v>
      </c>
      <c r="H29" s="2">
        <v>2552.2082999999998</v>
      </c>
      <c r="I29" s="2">
        <f t="shared" si="2"/>
        <v>7443.4</v>
      </c>
    </row>
    <row r="30" spans="1:9" x14ac:dyDescent="0.2">
      <c r="A30" s="37" t="s">
        <v>284</v>
      </c>
      <c r="B30" s="37">
        <v>13.372299999999999</v>
      </c>
      <c r="C30" s="37">
        <v>1.5437000000000001</v>
      </c>
      <c r="D30" s="37">
        <v>10.648</v>
      </c>
      <c r="E30" s="12"/>
      <c r="F30" s="1"/>
      <c r="G30" s="2">
        <v>13378.329400000001</v>
      </c>
      <c r="H30" s="2">
        <v>1545.1848</v>
      </c>
      <c r="I30" s="2">
        <f t="shared" si="2"/>
        <v>10648</v>
      </c>
    </row>
    <row r="31" spans="1:9" x14ac:dyDescent="0.2">
      <c r="A31" s="37" t="s">
        <v>285</v>
      </c>
      <c r="B31" s="37">
        <v>9.516</v>
      </c>
      <c r="C31" s="37">
        <v>1.1934</v>
      </c>
      <c r="D31" s="37">
        <v>12.9634</v>
      </c>
      <c r="E31" s="12"/>
      <c r="F31" s="1"/>
      <c r="G31" s="2">
        <v>9519.6100999999999</v>
      </c>
      <c r="H31" s="2">
        <v>1193.2237</v>
      </c>
      <c r="I31" s="2">
        <f t="shared" si="2"/>
        <v>12963.4</v>
      </c>
    </row>
    <row r="32" spans="1:9" x14ac:dyDescent="0.2">
      <c r="A32" s="37" t="s">
        <v>286</v>
      </c>
      <c r="B32" s="37">
        <v>5.6997999999999998</v>
      </c>
      <c r="C32" s="37">
        <v>2.0245000000000002</v>
      </c>
      <c r="D32" s="37">
        <v>13.8</v>
      </c>
      <c r="E32" s="12"/>
      <c r="F32" s="1"/>
      <c r="G32" s="2">
        <v>5726.9318999999996</v>
      </c>
      <c r="H32" s="2">
        <v>2014.0989999999999</v>
      </c>
      <c r="I32" s="2">
        <f t="shared" si="2"/>
        <v>13800</v>
      </c>
    </row>
    <row r="33" spans="1:9" x14ac:dyDescent="0.2">
      <c r="A33" s="12" t="s">
        <v>287</v>
      </c>
      <c r="B33" s="12">
        <v>5.1704999999999997</v>
      </c>
      <c r="C33" s="12">
        <v>2.2421000000000002</v>
      </c>
      <c r="D33" s="12">
        <v>13.779199999999999</v>
      </c>
      <c r="E33" s="12"/>
      <c r="F33" s="1"/>
      <c r="G33" s="2">
        <v>5170.5967000000001</v>
      </c>
      <c r="H33" s="2">
        <v>2242.0061000000001</v>
      </c>
      <c r="I33" s="2">
        <f t="shared" si="2"/>
        <v>13779.199999999999</v>
      </c>
    </row>
    <row r="34" spans="1:9" x14ac:dyDescent="0.2">
      <c r="A34" s="12" t="s">
        <v>288</v>
      </c>
      <c r="B34" s="12">
        <v>1.7136</v>
      </c>
      <c r="C34" s="12">
        <v>4.4763000000000002</v>
      </c>
      <c r="D34" s="12">
        <v>12.0244</v>
      </c>
      <c r="E34" s="12"/>
      <c r="F34" s="1"/>
      <c r="G34" s="2">
        <v>1726.5844</v>
      </c>
      <c r="H34" s="2">
        <v>4464.5884999999998</v>
      </c>
      <c r="I34" s="2">
        <f t="shared" si="2"/>
        <v>12024.4</v>
      </c>
    </row>
    <row r="35" spans="1:9" x14ac:dyDescent="0.2">
      <c r="A35" s="12" t="s">
        <v>289</v>
      </c>
      <c r="B35" s="12">
        <v>1.4800000000000001E-2</v>
      </c>
      <c r="C35" s="12">
        <v>6.3495999999999997</v>
      </c>
      <c r="D35" s="12">
        <v>8.4273000000000007</v>
      </c>
      <c r="E35" s="12"/>
      <c r="F35" s="1"/>
      <c r="G35" s="2">
        <v>36.661700000000003</v>
      </c>
      <c r="H35" s="2">
        <v>6320.2179999999998</v>
      </c>
      <c r="I35" s="2">
        <f t="shared" si="2"/>
        <v>8427.3000000000011</v>
      </c>
    </row>
    <row r="36" spans="1:9" x14ac:dyDescent="0.2">
      <c r="A36" s="12" t="s">
        <v>290</v>
      </c>
      <c r="B36" s="12">
        <v>-0.63949999999999996</v>
      </c>
      <c r="C36" s="12">
        <v>7.3224</v>
      </c>
      <c r="D36" s="12">
        <v>4.2323000000000004</v>
      </c>
      <c r="E36" s="12"/>
      <c r="F36" s="1"/>
      <c r="G36" s="2">
        <v>-616.35050000000001</v>
      </c>
      <c r="H36" s="2">
        <v>7285.0998</v>
      </c>
      <c r="I36" s="2">
        <f t="shared" si="2"/>
        <v>4232.3</v>
      </c>
    </row>
    <row r="37" spans="1:9" x14ac:dyDescent="0.2">
      <c r="A37" s="12" t="s">
        <v>291</v>
      </c>
      <c r="B37" s="12">
        <v>-0.79549999999999998</v>
      </c>
      <c r="C37" s="12">
        <v>7.5868000000000002</v>
      </c>
      <c r="D37" s="12">
        <v>0</v>
      </c>
      <c r="E37" s="12"/>
      <c r="F37" s="1"/>
      <c r="G37" s="2">
        <v>-772.75760000000002</v>
      </c>
      <c r="H37" s="2">
        <v>7547.5050000000001</v>
      </c>
      <c r="I37" s="2">
        <f t="shared" si="2"/>
        <v>0</v>
      </c>
    </row>
    <row r="39" spans="1:9" x14ac:dyDescent="0.2">
      <c r="A39" s="18" t="s">
        <v>311</v>
      </c>
    </row>
    <row r="40" spans="1:9" x14ac:dyDescent="0.2">
      <c r="A40" s="37" t="s">
        <v>270</v>
      </c>
      <c r="B40" s="37">
        <v>19.321300000000001</v>
      </c>
      <c r="C40" s="37">
        <v>5.8240999999999996</v>
      </c>
      <c r="D40" s="37">
        <f t="shared" ref="D40:D50" si="3">HO</f>
        <v>14</v>
      </c>
      <c r="E40" s="12"/>
      <c r="F40" s="1"/>
      <c r="G40" s="2">
        <v>19321.288100000002</v>
      </c>
      <c r="H40" s="2">
        <v>5824.1422000000002</v>
      </c>
      <c r="I40" s="2">
        <f t="shared" ref="I40:I50" si="4">mm*D40</f>
        <v>14000</v>
      </c>
    </row>
    <row r="41" spans="1:9" x14ac:dyDescent="0.2">
      <c r="A41" s="37" t="s">
        <v>271</v>
      </c>
      <c r="B41" s="37">
        <v>17.705300000000001</v>
      </c>
      <c r="C41" s="37">
        <v>4.9101999999999997</v>
      </c>
      <c r="D41" s="37">
        <f t="shared" si="3"/>
        <v>14</v>
      </c>
      <c r="E41" s="12"/>
      <c r="F41" s="1"/>
      <c r="G41" s="2">
        <v>17705.334500000001</v>
      </c>
      <c r="H41" s="2">
        <v>4910.2116999999998</v>
      </c>
      <c r="I41" s="2">
        <f t="shared" si="4"/>
        <v>14000</v>
      </c>
    </row>
    <row r="42" spans="1:9" x14ac:dyDescent="0.2">
      <c r="A42" s="37" t="s">
        <v>272</v>
      </c>
      <c r="B42" s="37">
        <v>15.645899999999999</v>
      </c>
      <c r="C42" s="37">
        <v>3.9340999999999999</v>
      </c>
      <c r="D42" s="37">
        <f t="shared" si="3"/>
        <v>14</v>
      </c>
      <c r="E42" s="12"/>
      <c r="F42" s="1"/>
      <c r="G42" s="2">
        <v>15641.43</v>
      </c>
      <c r="H42" s="2">
        <v>3932.2307000000001</v>
      </c>
      <c r="I42" s="2">
        <f t="shared" si="4"/>
        <v>14000</v>
      </c>
    </row>
    <row r="43" spans="1:9" x14ac:dyDescent="0.2">
      <c r="A43" s="37" t="s">
        <v>273</v>
      </c>
      <c r="B43" s="37">
        <v>13.0176</v>
      </c>
      <c r="C43" s="37">
        <v>3.0011999999999999</v>
      </c>
      <c r="D43" s="37">
        <f t="shared" si="3"/>
        <v>14</v>
      </c>
      <c r="E43" s="12"/>
      <c r="F43" s="1"/>
      <c r="G43" s="2">
        <v>13017.5501</v>
      </c>
      <c r="H43" s="2">
        <v>3001.1511999999998</v>
      </c>
      <c r="I43" s="2">
        <f t="shared" si="4"/>
        <v>14000</v>
      </c>
    </row>
    <row r="44" spans="1:9" x14ac:dyDescent="0.2">
      <c r="A44" s="37" t="s">
        <v>274</v>
      </c>
      <c r="B44" s="37">
        <v>9.6110000000000007</v>
      </c>
      <c r="C44" s="37">
        <v>2.6903999999999999</v>
      </c>
      <c r="D44" s="37">
        <f t="shared" si="3"/>
        <v>14</v>
      </c>
      <c r="E44" s="12"/>
      <c r="F44" s="1"/>
      <c r="G44" s="2">
        <v>9611.0244000000002</v>
      </c>
      <c r="H44" s="2">
        <v>2690.4355999999998</v>
      </c>
      <c r="I44" s="2">
        <f t="shared" si="4"/>
        <v>14000</v>
      </c>
    </row>
    <row r="45" spans="1:9" x14ac:dyDescent="0.2">
      <c r="A45" s="37" t="s">
        <v>275</v>
      </c>
      <c r="B45" s="37">
        <v>6.2628000000000004</v>
      </c>
      <c r="C45" s="37">
        <v>3.4150999999999998</v>
      </c>
      <c r="D45" s="37">
        <f t="shared" si="3"/>
        <v>14</v>
      </c>
      <c r="E45" s="12"/>
      <c r="F45" s="1"/>
      <c r="G45" s="2">
        <v>6262.8006999999998</v>
      </c>
      <c r="H45" s="2">
        <v>3415.1145999999999</v>
      </c>
      <c r="I45" s="2">
        <f t="shared" si="4"/>
        <v>14000</v>
      </c>
    </row>
    <row r="46" spans="1:9" x14ac:dyDescent="0.2">
      <c r="A46" s="12" t="s">
        <v>276</v>
      </c>
      <c r="B46" s="12">
        <v>5.7717000000000001</v>
      </c>
      <c r="C46" s="12">
        <v>3.6162999999999998</v>
      </c>
      <c r="D46" s="37">
        <f t="shared" si="3"/>
        <v>14</v>
      </c>
      <c r="E46" s="12"/>
      <c r="F46" s="1"/>
      <c r="G46" s="2">
        <v>5771.7164000000002</v>
      </c>
      <c r="H46" s="2">
        <v>3616.2896000000001</v>
      </c>
      <c r="I46" s="2">
        <f t="shared" si="4"/>
        <v>14000</v>
      </c>
    </row>
    <row r="47" spans="1:9" x14ac:dyDescent="0.2">
      <c r="A47" s="12" t="s">
        <v>277</v>
      </c>
      <c r="B47" s="12">
        <v>2.7311999999999999</v>
      </c>
      <c r="C47" s="12">
        <v>5.5784000000000002</v>
      </c>
      <c r="D47" s="37">
        <f t="shared" si="3"/>
        <v>14</v>
      </c>
      <c r="E47" s="12"/>
      <c r="F47" s="1"/>
      <c r="G47" s="2">
        <v>2731.2440000000001</v>
      </c>
      <c r="H47" s="2">
        <v>5578.4372999999996</v>
      </c>
      <c r="I47" s="2">
        <f t="shared" si="4"/>
        <v>14000</v>
      </c>
    </row>
    <row r="48" spans="1:9" x14ac:dyDescent="0.2">
      <c r="A48" s="12" t="s">
        <v>278</v>
      </c>
      <c r="B48" s="12">
        <v>1.2394000000000001</v>
      </c>
      <c r="C48" s="12">
        <v>7.2165999999999997</v>
      </c>
      <c r="D48" s="37">
        <f t="shared" si="3"/>
        <v>14</v>
      </c>
      <c r="E48" s="12"/>
      <c r="F48" s="1"/>
      <c r="G48" s="2">
        <v>1239.3590999999999</v>
      </c>
      <c r="H48" s="2">
        <f t="shared" ref="H48" si="5">mm*C48</f>
        <v>7216.5999999999995</v>
      </c>
      <c r="I48" s="2">
        <f t="shared" si="4"/>
        <v>14000</v>
      </c>
    </row>
    <row r="49" spans="1:9" x14ac:dyDescent="0.2">
      <c r="A49" s="12" t="s">
        <v>279</v>
      </c>
      <c r="B49" s="12">
        <v>0.66259999999999997</v>
      </c>
      <c r="C49" s="12">
        <v>8.0683000000000007</v>
      </c>
      <c r="D49" s="37">
        <f t="shared" si="3"/>
        <v>14</v>
      </c>
      <c r="E49" s="12"/>
      <c r="F49" s="1"/>
      <c r="G49" s="2">
        <v>662.87170000000003</v>
      </c>
      <c r="H49" s="2">
        <v>8068.4198999999999</v>
      </c>
      <c r="I49" s="2">
        <f t="shared" si="4"/>
        <v>14000</v>
      </c>
    </row>
    <row r="50" spans="1:9" x14ac:dyDescent="0.2">
      <c r="A50" s="12" t="s">
        <v>280</v>
      </c>
      <c r="B50" s="12">
        <v>0.52480000000000004</v>
      </c>
      <c r="C50" s="12">
        <v>8.3001000000000005</v>
      </c>
      <c r="D50" s="37">
        <f t="shared" si="3"/>
        <v>14</v>
      </c>
      <c r="E50" s="12"/>
      <c r="F50" s="1"/>
      <c r="G50" s="2">
        <v>524.79359999999997</v>
      </c>
      <c r="H50" s="2">
        <v>8300.0745999999999</v>
      </c>
      <c r="I50" s="2">
        <f t="shared" si="4"/>
        <v>14000</v>
      </c>
    </row>
    <row r="52" spans="1:9" x14ac:dyDescent="0.2">
      <c r="A52" s="37" t="s">
        <v>281</v>
      </c>
      <c r="B52" s="37">
        <v>20.101600000000001</v>
      </c>
      <c r="C52" s="37">
        <v>4.5430999999999999</v>
      </c>
      <c r="D52" s="37">
        <f t="shared" ref="D52:D62" si="6">HO</f>
        <v>14</v>
      </c>
      <c r="E52" s="12"/>
      <c r="F52" s="1"/>
      <c r="G52" s="2">
        <v>20101.5962</v>
      </c>
      <c r="H52" s="2">
        <v>4543.0803999999998</v>
      </c>
      <c r="I52" s="2">
        <f t="shared" ref="I52:I62" si="7">mm*D52</f>
        <v>14000</v>
      </c>
    </row>
    <row r="53" spans="1:9" x14ac:dyDescent="0.2">
      <c r="A53" s="37" t="s">
        <v>282</v>
      </c>
      <c r="B53" s="37">
        <v>18.398800000000001</v>
      </c>
      <c r="C53" s="37">
        <v>3.5800999999999998</v>
      </c>
      <c r="D53" s="37">
        <f t="shared" si="6"/>
        <v>14</v>
      </c>
      <c r="E53" s="12"/>
      <c r="F53" s="1"/>
      <c r="G53" s="2">
        <v>18401.116600000001</v>
      </c>
      <c r="H53" s="2">
        <v>3581.3447999999999</v>
      </c>
      <c r="I53" s="2">
        <f t="shared" si="7"/>
        <v>14000</v>
      </c>
    </row>
    <row r="54" spans="1:9" x14ac:dyDescent="0.2">
      <c r="A54" s="37" t="s">
        <v>283</v>
      </c>
      <c r="B54" s="37">
        <v>16.229299999999999</v>
      </c>
      <c r="C54" s="37">
        <v>2.5522</v>
      </c>
      <c r="D54" s="37">
        <f t="shared" si="6"/>
        <v>14</v>
      </c>
      <c r="E54" s="12"/>
      <c r="F54" s="1"/>
      <c r="G54" s="2">
        <v>16229.2549</v>
      </c>
      <c r="H54" s="2">
        <v>2552.2082999999998</v>
      </c>
      <c r="I54" s="2">
        <f t="shared" si="7"/>
        <v>14000</v>
      </c>
    </row>
    <row r="55" spans="1:9" x14ac:dyDescent="0.2">
      <c r="A55" s="37" t="s">
        <v>284</v>
      </c>
      <c r="B55" s="37">
        <v>13.372299999999999</v>
      </c>
      <c r="C55" s="37">
        <v>1.5437000000000001</v>
      </c>
      <c r="D55" s="37">
        <f t="shared" si="6"/>
        <v>14</v>
      </c>
      <c r="E55" s="12"/>
      <c r="F55" s="1"/>
      <c r="G55" s="2">
        <v>13378.329400000001</v>
      </c>
      <c r="H55" s="2">
        <v>1545.1848</v>
      </c>
      <c r="I55" s="2">
        <f t="shared" si="7"/>
        <v>14000</v>
      </c>
    </row>
    <row r="56" spans="1:9" x14ac:dyDescent="0.2">
      <c r="A56" s="37" t="s">
        <v>285</v>
      </c>
      <c r="B56" s="37">
        <v>9.516</v>
      </c>
      <c r="C56" s="37">
        <v>1.1934</v>
      </c>
      <c r="D56" s="37">
        <f t="shared" si="6"/>
        <v>14</v>
      </c>
      <c r="E56" s="12"/>
      <c r="F56" s="1"/>
      <c r="G56" s="2">
        <v>9519.6100999999999</v>
      </c>
      <c r="H56" s="2">
        <v>1193.2237</v>
      </c>
      <c r="I56" s="2">
        <f t="shared" si="7"/>
        <v>14000</v>
      </c>
    </row>
    <row r="57" spans="1:9" x14ac:dyDescent="0.2">
      <c r="A57" s="37" t="s">
        <v>286</v>
      </c>
      <c r="B57" s="37">
        <v>5.6997999999999998</v>
      </c>
      <c r="C57" s="37">
        <v>2.0245000000000002</v>
      </c>
      <c r="D57" s="37">
        <f t="shared" si="6"/>
        <v>14</v>
      </c>
      <c r="E57" s="12"/>
      <c r="F57" s="1"/>
      <c r="G57" s="2">
        <v>5726.9318999999996</v>
      </c>
      <c r="H57" s="2">
        <v>2014.0989999999999</v>
      </c>
      <c r="I57" s="2">
        <f t="shared" si="7"/>
        <v>14000</v>
      </c>
    </row>
    <row r="58" spans="1:9" x14ac:dyDescent="0.2">
      <c r="A58" s="12" t="s">
        <v>287</v>
      </c>
      <c r="B58" s="12">
        <v>5.1704999999999997</v>
      </c>
      <c r="C58" s="12">
        <v>2.2421000000000002</v>
      </c>
      <c r="D58" s="37">
        <f t="shared" si="6"/>
        <v>14</v>
      </c>
      <c r="E58" s="12"/>
      <c r="F58" s="1"/>
      <c r="G58" s="2">
        <v>5170.5967000000001</v>
      </c>
      <c r="H58" s="2">
        <v>2242.0061000000001</v>
      </c>
      <c r="I58" s="2">
        <f t="shared" si="7"/>
        <v>14000</v>
      </c>
    </row>
    <row r="59" spans="1:9" x14ac:dyDescent="0.2">
      <c r="A59" s="12" t="s">
        <v>288</v>
      </c>
      <c r="B59" s="12">
        <v>1.7136</v>
      </c>
      <c r="C59" s="12">
        <v>4.4763000000000002</v>
      </c>
      <c r="D59" s="37">
        <f t="shared" si="6"/>
        <v>14</v>
      </c>
      <c r="E59" s="12"/>
      <c r="F59" s="1"/>
      <c r="G59" s="2">
        <v>1726.5844</v>
      </c>
      <c r="H59" s="2">
        <v>4464.5884999999998</v>
      </c>
      <c r="I59" s="2">
        <f t="shared" si="7"/>
        <v>14000</v>
      </c>
    </row>
    <row r="60" spans="1:9" x14ac:dyDescent="0.2">
      <c r="A60" s="12" t="s">
        <v>289</v>
      </c>
      <c r="B60" s="12">
        <v>1.4800000000000001E-2</v>
      </c>
      <c r="C60" s="12">
        <v>6.3495999999999997</v>
      </c>
      <c r="D60" s="37">
        <f t="shared" si="6"/>
        <v>14</v>
      </c>
      <c r="E60" s="12"/>
      <c r="F60" s="1"/>
      <c r="G60" s="2">
        <v>36.661700000000003</v>
      </c>
      <c r="H60" s="2">
        <v>6320.2179999999998</v>
      </c>
      <c r="I60" s="2">
        <f t="shared" si="7"/>
        <v>14000</v>
      </c>
    </row>
    <row r="61" spans="1:9" x14ac:dyDescent="0.2">
      <c r="A61" s="12" t="s">
        <v>290</v>
      </c>
      <c r="B61" s="12">
        <v>-0.63949999999999996</v>
      </c>
      <c r="C61" s="12">
        <v>7.3224</v>
      </c>
      <c r="D61" s="37">
        <f t="shared" si="6"/>
        <v>14</v>
      </c>
      <c r="E61" s="12"/>
      <c r="F61" s="1"/>
      <c r="G61" s="2">
        <v>-616.35050000000001</v>
      </c>
      <c r="H61" s="2">
        <v>7285.0998</v>
      </c>
      <c r="I61" s="2">
        <f t="shared" si="7"/>
        <v>14000</v>
      </c>
    </row>
    <row r="62" spans="1:9" x14ac:dyDescent="0.2">
      <c r="A62" s="12" t="s">
        <v>291</v>
      </c>
      <c r="B62" s="12">
        <v>-0.79549999999999998</v>
      </c>
      <c r="C62" s="12">
        <v>7.5868000000000002</v>
      </c>
      <c r="D62" s="37">
        <f t="shared" si="6"/>
        <v>14</v>
      </c>
      <c r="E62" s="12"/>
      <c r="F62" s="1"/>
      <c r="G62" s="2">
        <v>-772.75760000000002</v>
      </c>
      <c r="H62" s="2">
        <v>7547.5050000000001</v>
      </c>
      <c r="I62" s="2">
        <f t="shared" si="7"/>
        <v>14000</v>
      </c>
    </row>
    <row r="65" spans="1:9" x14ac:dyDescent="0.2">
      <c r="A65" s="41" t="s">
        <v>229</v>
      </c>
      <c r="B65" s="41">
        <v>23.2225</v>
      </c>
      <c r="C65" s="41">
        <v>8.6773000000000007</v>
      </c>
      <c r="D65" s="41">
        <v>0</v>
      </c>
      <c r="E65" s="12"/>
      <c r="F65" s="1"/>
      <c r="G65" s="2">
        <v>23293.3907</v>
      </c>
      <c r="H65" s="2">
        <v>8739.1810000000005</v>
      </c>
      <c r="I65" s="2">
        <f t="shared" ref="I65:I75" si="8">mm*D65</f>
        <v>0</v>
      </c>
    </row>
    <row r="66" spans="1:9" x14ac:dyDescent="0.2">
      <c r="A66" s="41" t="s">
        <v>233</v>
      </c>
      <c r="B66" s="41">
        <v>24.822500000000002</v>
      </c>
      <c r="C66" s="41">
        <v>10.156499999999999</v>
      </c>
      <c r="D66" s="41">
        <v>3.8586</v>
      </c>
      <c r="E66" s="12"/>
      <c r="F66" s="1"/>
      <c r="G66" s="2">
        <v>24822.4876</v>
      </c>
      <c r="H66" s="2">
        <v>10156.510700000001</v>
      </c>
      <c r="I66" s="2">
        <f t="shared" si="8"/>
        <v>3858.6</v>
      </c>
    </row>
    <row r="67" spans="1:9" x14ac:dyDescent="0.2">
      <c r="A67" s="41" t="s">
        <v>237</v>
      </c>
      <c r="B67" s="41">
        <v>26.647300000000001</v>
      </c>
      <c r="C67" s="41">
        <v>12.0809</v>
      </c>
      <c r="D67" s="41">
        <v>7.5194000000000001</v>
      </c>
      <c r="E67" s="12"/>
      <c r="F67" s="1"/>
      <c r="G67" s="2">
        <v>26647.330999999998</v>
      </c>
      <c r="H67" s="2">
        <v>12080.8881</v>
      </c>
      <c r="I67" s="2">
        <f t="shared" si="8"/>
        <v>7519.4</v>
      </c>
    </row>
    <row r="68" spans="1:9" x14ac:dyDescent="0.2">
      <c r="A68" s="41" t="s">
        <v>241</v>
      </c>
      <c r="B68" s="41">
        <v>28.639600000000002</v>
      </c>
      <c r="C68" s="41">
        <v>14.5465</v>
      </c>
      <c r="D68" s="41">
        <v>10.718</v>
      </c>
      <c r="E68" s="12"/>
      <c r="F68" s="1"/>
      <c r="G68" s="2">
        <v>28639.642100000001</v>
      </c>
      <c r="H68" s="2">
        <v>14546.4715</v>
      </c>
      <c r="I68" s="2">
        <f t="shared" si="8"/>
        <v>10718</v>
      </c>
    </row>
    <row r="69" spans="1:9" x14ac:dyDescent="0.2">
      <c r="A69" s="41" t="s">
        <v>245</v>
      </c>
      <c r="B69" s="41">
        <v>30.735499999999998</v>
      </c>
      <c r="C69" s="41">
        <v>17.7121</v>
      </c>
      <c r="D69" s="41">
        <v>13.0825</v>
      </c>
      <c r="E69" s="12"/>
      <c r="F69" s="1"/>
      <c r="G69" s="2">
        <v>30735.523000000001</v>
      </c>
      <c r="H69" s="2">
        <v>17712.1037</v>
      </c>
      <c r="I69" s="2">
        <f t="shared" si="8"/>
        <v>13082.5</v>
      </c>
    </row>
    <row r="70" spans="1:9" x14ac:dyDescent="0.2">
      <c r="A70" s="41" t="s">
        <v>249</v>
      </c>
      <c r="B70" s="41">
        <v>32.199399999999997</v>
      </c>
      <c r="C70" s="41">
        <v>20.785399999999999</v>
      </c>
      <c r="D70" s="41">
        <v>13.8</v>
      </c>
      <c r="E70" s="12"/>
      <c r="F70" s="1"/>
      <c r="G70" s="2">
        <v>32199.443899999998</v>
      </c>
      <c r="H70" s="2">
        <v>20785.3557</v>
      </c>
      <c r="I70" s="2">
        <f t="shared" si="8"/>
        <v>13800</v>
      </c>
    </row>
    <row r="71" spans="1:9" x14ac:dyDescent="0.2">
      <c r="A71" s="12" t="s">
        <v>253</v>
      </c>
      <c r="B71" s="12">
        <v>32.423499999999997</v>
      </c>
      <c r="C71" s="12">
        <v>21.585699999999999</v>
      </c>
      <c r="D71" s="12">
        <v>13.7569</v>
      </c>
      <c r="E71" s="12"/>
      <c r="F71" s="1"/>
      <c r="G71" s="2">
        <v>32423.507900000001</v>
      </c>
      <c r="H71" s="2">
        <v>21585.679599999999</v>
      </c>
      <c r="I71" s="2">
        <f t="shared" si="8"/>
        <v>13756.9</v>
      </c>
    </row>
    <row r="72" spans="1:9" x14ac:dyDescent="0.2">
      <c r="A72" s="12" t="s">
        <v>257</v>
      </c>
      <c r="B72" s="12">
        <v>32.677700000000002</v>
      </c>
      <c r="C72" s="12">
        <v>25.521999999999998</v>
      </c>
      <c r="D72" s="12">
        <v>12.174799999999999</v>
      </c>
      <c r="E72" s="12"/>
      <c r="F72" s="1"/>
      <c r="G72" s="2">
        <v>32677.683400000002</v>
      </c>
      <c r="H72" s="2">
        <v>25522.005499999999</v>
      </c>
      <c r="I72" s="2">
        <f t="shared" si="8"/>
        <v>12174.8</v>
      </c>
    </row>
    <row r="73" spans="1:9" x14ac:dyDescent="0.2">
      <c r="A73" s="12" t="s">
        <v>261</v>
      </c>
      <c r="B73" s="12">
        <v>32.060099999999998</v>
      </c>
      <c r="C73" s="12">
        <v>28.192</v>
      </c>
      <c r="D73" s="12">
        <v>8.7362000000000002</v>
      </c>
      <c r="E73" s="12"/>
      <c r="F73" s="1"/>
      <c r="G73" s="2">
        <v>32060.087500000001</v>
      </c>
      <c r="H73" s="2">
        <v>28192.044900000001</v>
      </c>
      <c r="I73" s="2">
        <f t="shared" si="8"/>
        <v>8736.2000000000007</v>
      </c>
    </row>
    <row r="74" spans="1:9" x14ac:dyDescent="0.2">
      <c r="A74" s="12" t="s">
        <v>265</v>
      </c>
      <c r="B74" s="12">
        <v>31.5273</v>
      </c>
      <c r="C74" s="12">
        <v>29.433800000000002</v>
      </c>
      <c r="D74" s="12">
        <v>4.4320000000000004</v>
      </c>
      <c r="E74" s="12"/>
      <c r="F74" s="1"/>
      <c r="G74" s="2">
        <v>31527.029900000001</v>
      </c>
      <c r="H74" s="2">
        <v>29433.664000000001</v>
      </c>
      <c r="I74" s="2">
        <f t="shared" si="8"/>
        <v>4432</v>
      </c>
    </row>
    <row r="75" spans="1:9" x14ac:dyDescent="0.2">
      <c r="A75" s="12" t="s">
        <v>267</v>
      </c>
      <c r="B75" s="12">
        <v>31.3626</v>
      </c>
      <c r="C75" s="12">
        <v>29.749700000000001</v>
      </c>
      <c r="D75" s="12">
        <v>0</v>
      </c>
      <c r="E75" s="12"/>
      <c r="F75" s="1"/>
      <c r="G75" s="2">
        <v>31362.5828</v>
      </c>
      <c r="H75" s="2">
        <v>29749.691699999999</v>
      </c>
      <c r="I75" s="2">
        <f t="shared" si="8"/>
        <v>0</v>
      </c>
    </row>
    <row r="77" spans="1:9" x14ac:dyDescent="0.2">
      <c r="A77" s="41" t="s">
        <v>230</v>
      </c>
      <c r="B77" s="41">
        <v>24.349</v>
      </c>
      <c r="C77" s="41">
        <v>8.6712000000000007</v>
      </c>
      <c r="D77" s="41">
        <v>0</v>
      </c>
      <c r="E77" s="12"/>
      <c r="F77" s="1"/>
      <c r="G77" s="2">
        <v>24346.7598</v>
      </c>
      <c r="H77" s="2">
        <v>8674.5517999999993</v>
      </c>
      <c r="I77" s="2">
        <f t="shared" ref="I77:I87" si="9">mm*D77</f>
        <v>0</v>
      </c>
    </row>
    <row r="78" spans="1:9" x14ac:dyDescent="0.2">
      <c r="A78" s="41" t="s">
        <v>234</v>
      </c>
      <c r="B78" s="41">
        <v>25.7958</v>
      </c>
      <c r="C78" s="41">
        <v>10.0634</v>
      </c>
      <c r="D78" s="41">
        <v>3.4512999999999998</v>
      </c>
      <c r="E78" s="12"/>
      <c r="F78" s="1"/>
      <c r="G78" s="2">
        <v>25793.411</v>
      </c>
      <c r="H78" s="2">
        <v>10065.7961</v>
      </c>
      <c r="I78" s="2">
        <f t="shared" si="9"/>
        <v>3451.2999999999997</v>
      </c>
    </row>
    <row r="79" spans="1:9" x14ac:dyDescent="0.2">
      <c r="A79" s="41" t="s">
        <v>238</v>
      </c>
      <c r="B79" s="41">
        <v>27.585999999999999</v>
      </c>
      <c r="C79" s="41">
        <v>12.0144</v>
      </c>
      <c r="D79" s="41">
        <v>7.0332999999999997</v>
      </c>
      <c r="E79" s="12"/>
      <c r="F79" s="1"/>
      <c r="G79" s="2">
        <v>27584.23</v>
      </c>
      <c r="H79" s="2">
        <v>12015.880300000001</v>
      </c>
      <c r="I79" s="2">
        <f t="shared" si="9"/>
        <v>7033.2999999999993</v>
      </c>
    </row>
    <row r="80" spans="1:9" x14ac:dyDescent="0.2">
      <c r="A80" s="41" t="s">
        <v>242</v>
      </c>
      <c r="B80" s="41">
        <v>29.522099999999998</v>
      </c>
      <c r="C80" s="41">
        <v>14.481999999999999</v>
      </c>
      <c r="D80" s="41">
        <v>10.135899999999999</v>
      </c>
      <c r="E80" s="12"/>
      <c r="F80" s="1"/>
      <c r="G80" s="2">
        <v>29521.322899999999</v>
      </c>
      <c r="H80" s="2">
        <v>14482.564</v>
      </c>
      <c r="I80" s="2">
        <f t="shared" si="9"/>
        <v>10135.9</v>
      </c>
    </row>
    <row r="81" spans="1:9" x14ac:dyDescent="0.2">
      <c r="A81" s="41" t="s">
        <v>246</v>
      </c>
      <c r="B81" s="41">
        <v>31.545300000000001</v>
      </c>
      <c r="C81" s="41">
        <v>17.613600000000002</v>
      </c>
      <c r="D81" s="41">
        <v>12.4057</v>
      </c>
      <c r="E81" s="12"/>
      <c r="F81" s="1"/>
      <c r="G81" s="2">
        <v>31524.1738</v>
      </c>
      <c r="H81" s="2">
        <v>17574.890899999999</v>
      </c>
      <c r="I81" s="2">
        <f t="shared" si="9"/>
        <v>12405.699999999999</v>
      </c>
    </row>
    <row r="82" spans="1:9" x14ac:dyDescent="0.2">
      <c r="A82" s="41" t="s">
        <v>250</v>
      </c>
      <c r="B82" s="41">
        <v>32.911799999999999</v>
      </c>
      <c r="C82" s="41">
        <v>20.5579</v>
      </c>
      <c r="D82" s="41">
        <v>13.0501</v>
      </c>
      <c r="E82" s="12"/>
      <c r="F82" s="1"/>
      <c r="G82" s="2">
        <v>32913.894999999997</v>
      </c>
      <c r="H82" s="2">
        <v>20557.1901</v>
      </c>
      <c r="I82" s="2">
        <f t="shared" si="9"/>
        <v>13050.1</v>
      </c>
    </row>
    <row r="83" spans="1:9" x14ac:dyDescent="0.2">
      <c r="A83" s="12" t="s">
        <v>254</v>
      </c>
      <c r="B83" s="12">
        <v>33.133200000000002</v>
      </c>
      <c r="C83" s="12">
        <v>21.338899999999999</v>
      </c>
      <c r="D83" s="12">
        <v>13.0105</v>
      </c>
      <c r="E83" s="12"/>
      <c r="F83" s="1"/>
      <c r="G83" s="2">
        <v>33135.134299999998</v>
      </c>
      <c r="H83" s="2">
        <v>21338.400799999999</v>
      </c>
      <c r="I83" s="2">
        <f t="shared" si="9"/>
        <v>13010.5</v>
      </c>
    </row>
    <row r="84" spans="1:9" x14ac:dyDescent="0.2">
      <c r="A84" s="12" t="s">
        <v>258</v>
      </c>
      <c r="B84" s="12">
        <v>33.260199999999998</v>
      </c>
      <c r="C84" s="12">
        <v>25.161999999999999</v>
      </c>
      <c r="D84" s="12">
        <v>11.590199999999999</v>
      </c>
      <c r="E84" s="12"/>
      <c r="F84" s="1"/>
      <c r="G84" s="2">
        <v>33462.691899999998</v>
      </c>
      <c r="H84" s="2">
        <v>25166.463899999999</v>
      </c>
      <c r="I84" s="2">
        <f t="shared" si="9"/>
        <v>11590.199999999999</v>
      </c>
    </row>
    <row r="85" spans="1:9" x14ac:dyDescent="0.2">
      <c r="A85" s="12" t="s">
        <v>262</v>
      </c>
      <c r="B85" s="12">
        <v>32.988900000000001</v>
      </c>
      <c r="C85" s="12">
        <v>27.822600000000001</v>
      </c>
      <c r="D85" s="12">
        <v>8.3861000000000008</v>
      </c>
      <c r="E85" s="12"/>
      <c r="F85" s="1"/>
      <c r="G85" s="2">
        <v>32973.852299999999</v>
      </c>
      <c r="H85" s="2">
        <v>27817.365099999999</v>
      </c>
      <c r="I85" s="2">
        <f t="shared" si="9"/>
        <v>8386.1</v>
      </c>
    </row>
    <row r="86" spans="1:9" x14ac:dyDescent="0.2">
      <c r="A86" s="12" t="s">
        <v>266</v>
      </c>
      <c r="B86" s="12">
        <v>32.5259</v>
      </c>
      <c r="C86" s="12">
        <v>29.1096</v>
      </c>
      <c r="D86" s="12">
        <v>4.2944000000000004</v>
      </c>
      <c r="E86" s="12"/>
      <c r="F86" s="1"/>
      <c r="G86" s="2">
        <v>32507.728299999999</v>
      </c>
      <c r="H86" s="2">
        <v>29100.821499999998</v>
      </c>
      <c r="I86" s="2">
        <f t="shared" si="9"/>
        <v>4294.4000000000005</v>
      </c>
    </row>
    <row r="87" spans="1:9" x14ac:dyDescent="0.2">
      <c r="A87" s="12" t="s">
        <v>310</v>
      </c>
      <c r="B87" s="12">
        <v>32.377299999999998</v>
      </c>
      <c r="C87" s="12">
        <v>29.4452</v>
      </c>
      <c r="D87" s="12">
        <v>0</v>
      </c>
      <c r="E87" s="12"/>
      <c r="F87" s="1"/>
      <c r="G87" s="2">
        <v>32358.6093</v>
      </c>
      <c r="H87" s="2">
        <v>29435.560700000002</v>
      </c>
      <c r="I87" s="2">
        <f t="shared" si="9"/>
        <v>0</v>
      </c>
    </row>
    <row r="89" spans="1:9" x14ac:dyDescent="0.2">
      <c r="A89" s="41" t="s">
        <v>268</v>
      </c>
      <c r="B89" s="41">
        <v>24.206800000000001</v>
      </c>
      <c r="C89" s="41">
        <v>7.5454999999999997</v>
      </c>
      <c r="D89" s="41">
        <v>0</v>
      </c>
      <c r="E89" s="12"/>
      <c r="F89" s="1"/>
      <c r="G89" s="2">
        <v>24281.4686</v>
      </c>
      <c r="H89" s="2">
        <v>7610.5969999999998</v>
      </c>
      <c r="I89" s="2">
        <f t="shared" ref="G89:I99" si="10">mm*D89</f>
        <v>0</v>
      </c>
    </row>
    <row r="90" spans="1:9" x14ac:dyDescent="0.2">
      <c r="A90" s="41" t="s">
        <v>232</v>
      </c>
      <c r="B90" s="41">
        <v>25.873000000000001</v>
      </c>
      <c r="C90" s="41">
        <v>9.0858000000000008</v>
      </c>
      <c r="D90" s="41">
        <v>3.8586</v>
      </c>
      <c r="E90" s="12"/>
      <c r="F90" s="1"/>
      <c r="G90" s="2">
        <v>25872.974300000002</v>
      </c>
      <c r="H90" s="2">
        <v>9085.7736000000004</v>
      </c>
      <c r="I90" s="2">
        <f t="shared" si="10"/>
        <v>3858.6</v>
      </c>
    </row>
    <row r="91" spans="1:9" x14ac:dyDescent="0.2">
      <c r="A91" s="41" t="s">
        <v>236</v>
      </c>
      <c r="B91" s="41">
        <v>27.772300000000001</v>
      </c>
      <c r="C91" s="41">
        <v>11.088699999999999</v>
      </c>
      <c r="D91" s="41">
        <v>7.5194000000000001</v>
      </c>
      <c r="E91" s="12"/>
      <c r="F91" s="1"/>
      <c r="G91" s="2">
        <v>27772.296999999999</v>
      </c>
      <c r="H91" s="2">
        <v>11088.692800000001</v>
      </c>
      <c r="I91" s="2">
        <f t="shared" si="10"/>
        <v>7519.4</v>
      </c>
    </row>
    <row r="92" spans="1:9" x14ac:dyDescent="0.2">
      <c r="A92" s="41" t="s">
        <v>240</v>
      </c>
      <c r="B92" s="41">
        <v>29.8459</v>
      </c>
      <c r="C92" s="41">
        <v>13.6549</v>
      </c>
      <c r="D92" s="41">
        <v>10.718</v>
      </c>
      <c r="E92" s="12"/>
      <c r="F92" s="1"/>
      <c r="G92" s="2">
        <f t="shared" si="10"/>
        <v>29845.9</v>
      </c>
      <c r="H92" s="2">
        <f t="shared" si="10"/>
        <v>13654.9</v>
      </c>
      <c r="I92" s="2">
        <f t="shared" si="10"/>
        <v>10718</v>
      </c>
    </row>
    <row r="93" spans="1:9" x14ac:dyDescent="0.2">
      <c r="A93" s="41" t="s">
        <v>244</v>
      </c>
      <c r="B93" s="41">
        <v>32.0274</v>
      </c>
      <c r="C93" s="41">
        <v>16.9498</v>
      </c>
      <c r="D93" s="41">
        <v>13.0825</v>
      </c>
      <c r="E93" s="12"/>
      <c r="F93" s="1"/>
      <c r="G93" s="2">
        <f t="shared" si="10"/>
        <v>32027.4</v>
      </c>
      <c r="H93" s="2">
        <f t="shared" si="10"/>
        <v>16949.8</v>
      </c>
      <c r="I93" s="2">
        <f t="shared" si="10"/>
        <v>13082.5</v>
      </c>
    </row>
    <row r="94" spans="1:9" x14ac:dyDescent="0.2">
      <c r="A94" s="41" t="s">
        <v>248</v>
      </c>
      <c r="B94" s="41">
        <v>33.628300000000003</v>
      </c>
      <c r="C94" s="41">
        <v>20.329000000000001</v>
      </c>
      <c r="D94" s="41">
        <v>13.8</v>
      </c>
      <c r="E94" s="12"/>
      <c r="F94" s="1"/>
      <c r="G94" s="2">
        <f t="shared" si="10"/>
        <v>33628.300000000003</v>
      </c>
      <c r="H94" s="2">
        <f t="shared" si="10"/>
        <v>20329</v>
      </c>
      <c r="I94" s="2">
        <f t="shared" si="10"/>
        <v>13800</v>
      </c>
    </row>
    <row r="95" spans="1:9" x14ac:dyDescent="0.2">
      <c r="A95" s="12" t="s">
        <v>252</v>
      </c>
      <c r="B95" s="12">
        <v>33.881599999999999</v>
      </c>
      <c r="C95" s="12">
        <v>21.233699999999999</v>
      </c>
      <c r="D95" s="12">
        <v>13.7569</v>
      </c>
      <c r="E95" s="12"/>
      <c r="F95" s="1"/>
      <c r="G95" s="2">
        <f t="shared" si="10"/>
        <v>33881.599999999999</v>
      </c>
      <c r="H95" s="2">
        <f t="shared" si="10"/>
        <v>21233.699999999997</v>
      </c>
      <c r="I95" s="2">
        <f t="shared" si="10"/>
        <v>13756.9</v>
      </c>
    </row>
    <row r="96" spans="1:9" x14ac:dyDescent="0.2">
      <c r="A96" s="12" t="s">
        <v>256</v>
      </c>
      <c r="B96" s="12">
        <v>34.168999999999997</v>
      </c>
      <c r="C96" s="12">
        <v>25.683499999999999</v>
      </c>
      <c r="D96" s="12">
        <v>12.174799999999999</v>
      </c>
      <c r="E96" s="12"/>
      <c r="F96" s="1"/>
      <c r="G96" s="2">
        <f t="shared" si="10"/>
        <v>34169</v>
      </c>
      <c r="H96" s="2">
        <f t="shared" si="10"/>
        <v>25683.5</v>
      </c>
      <c r="I96" s="2">
        <f t="shared" si="10"/>
        <v>12174.8</v>
      </c>
    </row>
    <row r="97" spans="1:9" x14ac:dyDescent="0.2">
      <c r="A97" s="12" t="s">
        <v>260</v>
      </c>
      <c r="B97" s="12">
        <v>33.470799999999997</v>
      </c>
      <c r="C97" s="12">
        <v>28.701799999999999</v>
      </c>
      <c r="D97" s="12">
        <v>8.7362000000000002</v>
      </c>
      <c r="E97" s="12"/>
      <c r="F97" s="1"/>
      <c r="G97" s="2">
        <f t="shared" si="10"/>
        <v>33470.799999999996</v>
      </c>
      <c r="H97" s="2">
        <f t="shared" si="10"/>
        <v>28701.8</v>
      </c>
      <c r="I97" s="2">
        <f t="shared" si="10"/>
        <v>8736.2000000000007</v>
      </c>
    </row>
    <row r="98" spans="1:9" x14ac:dyDescent="0.2">
      <c r="A98" s="12" t="s">
        <v>264</v>
      </c>
      <c r="B98" s="12">
        <v>32.868600000000001</v>
      </c>
      <c r="C98" s="12">
        <v>30.1052</v>
      </c>
      <c r="D98" s="12">
        <v>4.4325999999999999</v>
      </c>
      <c r="E98" s="12"/>
      <c r="F98" s="1"/>
      <c r="G98" s="2">
        <f t="shared" si="10"/>
        <v>32868.6</v>
      </c>
      <c r="H98" s="2">
        <f t="shared" si="10"/>
        <v>30105.200000000001</v>
      </c>
      <c r="I98" s="2">
        <f t="shared" si="10"/>
        <v>4432.5999999999995</v>
      </c>
    </row>
    <row r="99" spans="1:9" x14ac:dyDescent="0.2">
      <c r="A99" s="12" t="s">
        <v>269</v>
      </c>
      <c r="B99" s="12">
        <v>32.682299999999998</v>
      </c>
      <c r="C99" s="12">
        <v>30.462599999999998</v>
      </c>
      <c r="D99" s="12">
        <v>0</v>
      </c>
      <c r="E99" s="12"/>
      <c r="F99" s="1"/>
      <c r="G99" s="2">
        <f t="shared" si="10"/>
        <v>32682.3</v>
      </c>
      <c r="H99" s="2">
        <f t="shared" si="10"/>
        <v>30462.6</v>
      </c>
      <c r="I99" s="2">
        <f t="shared" si="10"/>
        <v>0</v>
      </c>
    </row>
    <row r="101" spans="1:9" x14ac:dyDescent="0.2">
      <c r="A101" s="18" t="s">
        <v>311</v>
      </c>
    </row>
    <row r="102" spans="1:9" x14ac:dyDescent="0.2">
      <c r="A102" s="41" t="s">
        <v>229</v>
      </c>
      <c r="B102" s="41">
        <v>23.2225</v>
      </c>
      <c r="C102" s="41">
        <v>8.6773000000000007</v>
      </c>
      <c r="D102" s="41">
        <f t="shared" ref="D102:D112" si="11">HO</f>
        <v>14</v>
      </c>
      <c r="E102" s="12"/>
      <c r="F102" s="1"/>
      <c r="G102" s="2">
        <v>23293.3907</v>
      </c>
      <c r="H102" s="2">
        <v>8739.1810000000005</v>
      </c>
      <c r="I102" s="2">
        <f t="shared" ref="I102:I112" si="12">mm*D102</f>
        <v>14000</v>
      </c>
    </row>
    <row r="103" spans="1:9" x14ac:dyDescent="0.2">
      <c r="A103" s="41" t="s">
        <v>233</v>
      </c>
      <c r="B103" s="41">
        <v>24.822500000000002</v>
      </c>
      <c r="C103" s="41">
        <v>10.156499999999999</v>
      </c>
      <c r="D103" s="41">
        <f t="shared" si="11"/>
        <v>14</v>
      </c>
      <c r="E103" s="12"/>
      <c r="F103" s="1"/>
      <c r="G103" s="2">
        <v>24822.4876</v>
      </c>
      <c r="H103" s="2">
        <v>10156.510700000001</v>
      </c>
      <c r="I103" s="2">
        <f t="shared" si="12"/>
        <v>14000</v>
      </c>
    </row>
    <row r="104" spans="1:9" x14ac:dyDescent="0.2">
      <c r="A104" s="41" t="s">
        <v>237</v>
      </c>
      <c r="B104" s="41">
        <v>26.647300000000001</v>
      </c>
      <c r="C104" s="41">
        <v>12.0809</v>
      </c>
      <c r="D104" s="41">
        <f t="shared" si="11"/>
        <v>14</v>
      </c>
      <c r="E104" s="12"/>
      <c r="F104" s="1"/>
      <c r="G104" s="2">
        <v>26647.330999999998</v>
      </c>
      <c r="H104" s="2">
        <v>12080.8881</v>
      </c>
      <c r="I104" s="2">
        <f t="shared" si="12"/>
        <v>14000</v>
      </c>
    </row>
    <row r="105" spans="1:9" x14ac:dyDescent="0.2">
      <c r="A105" s="41" t="s">
        <v>241</v>
      </c>
      <c r="B105" s="41">
        <v>28.639600000000002</v>
      </c>
      <c r="C105" s="41">
        <v>14.5465</v>
      </c>
      <c r="D105" s="41">
        <f t="shared" si="11"/>
        <v>14</v>
      </c>
      <c r="E105" s="12"/>
      <c r="F105" s="1"/>
      <c r="G105" s="2">
        <v>28639.642100000001</v>
      </c>
      <c r="H105" s="2">
        <v>14546.4715</v>
      </c>
      <c r="I105" s="2">
        <f t="shared" si="12"/>
        <v>14000</v>
      </c>
    </row>
    <row r="106" spans="1:9" x14ac:dyDescent="0.2">
      <c r="A106" s="41" t="s">
        <v>245</v>
      </c>
      <c r="B106" s="41">
        <v>30.735499999999998</v>
      </c>
      <c r="C106" s="41">
        <v>17.7121</v>
      </c>
      <c r="D106" s="41">
        <f t="shared" si="11"/>
        <v>14</v>
      </c>
      <c r="E106" s="12"/>
      <c r="F106" s="1"/>
      <c r="G106" s="2">
        <v>30735.523000000001</v>
      </c>
      <c r="H106" s="2">
        <v>17712.1037</v>
      </c>
      <c r="I106" s="2">
        <f t="shared" si="12"/>
        <v>14000</v>
      </c>
    </row>
    <row r="107" spans="1:9" x14ac:dyDescent="0.2">
      <c r="A107" s="41" t="s">
        <v>249</v>
      </c>
      <c r="B107" s="41">
        <v>32.199399999999997</v>
      </c>
      <c r="C107" s="41">
        <v>20.785399999999999</v>
      </c>
      <c r="D107" s="41">
        <f t="shared" si="11"/>
        <v>14</v>
      </c>
      <c r="E107" s="12"/>
      <c r="F107" s="1"/>
      <c r="G107" s="2">
        <v>32199.443899999998</v>
      </c>
      <c r="H107" s="2">
        <v>20785.3557</v>
      </c>
      <c r="I107" s="2">
        <f t="shared" si="12"/>
        <v>14000</v>
      </c>
    </row>
    <row r="108" spans="1:9" x14ac:dyDescent="0.2">
      <c r="A108" s="12" t="s">
        <v>253</v>
      </c>
      <c r="B108" s="12">
        <v>32.423499999999997</v>
      </c>
      <c r="C108" s="12">
        <v>21.585699999999999</v>
      </c>
      <c r="D108" s="41">
        <f t="shared" si="11"/>
        <v>14</v>
      </c>
      <c r="E108" s="12"/>
      <c r="F108" s="1"/>
      <c r="G108" s="2">
        <v>32423.507900000001</v>
      </c>
      <c r="H108" s="2">
        <v>21585.679599999999</v>
      </c>
      <c r="I108" s="2">
        <f t="shared" si="12"/>
        <v>14000</v>
      </c>
    </row>
    <row r="109" spans="1:9" x14ac:dyDescent="0.2">
      <c r="A109" s="12" t="s">
        <v>257</v>
      </c>
      <c r="B109" s="12">
        <v>32.677700000000002</v>
      </c>
      <c r="C109" s="12">
        <v>25.521999999999998</v>
      </c>
      <c r="D109" s="41">
        <f t="shared" si="11"/>
        <v>14</v>
      </c>
      <c r="E109" s="12"/>
      <c r="F109" s="1"/>
      <c r="G109" s="2">
        <v>32677.683400000002</v>
      </c>
      <c r="H109" s="2">
        <v>25522.005499999999</v>
      </c>
      <c r="I109" s="2">
        <f t="shared" si="12"/>
        <v>14000</v>
      </c>
    </row>
    <row r="110" spans="1:9" x14ac:dyDescent="0.2">
      <c r="A110" s="12" t="s">
        <v>261</v>
      </c>
      <c r="B110" s="12">
        <v>32.060099999999998</v>
      </c>
      <c r="C110" s="12">
        <v>28.192</v>
      </c>
      <c r="D110" s="41">
        <f t="shared" si="11"/>
        <v>14</v>
      </c>
      <c r="E110" s="12"/>
      <c r="F110" s="1"/>
      <c r="G110" s="2">
        <v>32060.087500000001</v>
      </c>
      <c r="H110" s="2">
        <v>28192.044900000001</v>
      </c>
      <c r="I110" s="2">
        <f t="shared" si="12"/>
        <v>14000</v>
      </c>
    </row>
    <row r="111" spans="1:9" x14ac:dyDescent="0.2">
      <c r="A111" s="12" t="s">
        <v>265</v>
      </c>
      <c r="B111" s="12">
        <v>31.5273</v>
      </c>
      <c r="C111" s="12">
        <v>29.433800000000002</v>
      </c>
      <c r="D111" s="41">
        <f t="shared" si="11"/>
        <v>14</v>
      </c>
      <c r="E111" s="12"/>
      <c r="F111" s="1"/>
      <c r="G111" s="2">
        <v>31527.029900000001</v>
      </c>
      <c r="H111" s="2">
        <v>29433.664000000001</v>
      </c>
      <c r="I111" s="2">
        <f t="shared" si="12"/>
        <v>14000</v>
      </c>
    </row>
    <row r="112" spans="1:9" x14ac:dyDescent="0.2">
      <c r="A112" s="12" t="s">
        <v>267</v>
      </c>
      <c r="B112" s="12">
        <v>31.3626</v>
      </c>
      <c r="C112" s="12">
        <v>29.749700000000001</v>
      </c>
      <c r="D112" s="41">
        <f t="shared" si="11"/>
        <v>14</v>
      </c>
      <c r="E112" s="12"/>
      <c r="F112" s="1"/>
      <c r="G112" s="2">
        <v>31362.5828</v>
      </c>
      <c r="H112" s="2">
        <v>29749.691699999999</v>
      </c>
      <c r="I112" s="2">
        <f t="shared" si="12"/>
        <v>14000</v>
      </c>
    </row>
    <row r="114" spans="1:9" x14ac:dyDescent="0.2">
      <c r="A114" s="41" t="s">
        <v>268</v>
      </c>
      <c r="B114" s="41">
        <v>24.206800000000001</v>
      </c>
      <c r="C114" s="41">
        <v>7.5454999999999997</v>
      </c>
      <c r="D114" s="41">
        <f t="shared" ref="D114:D124" si="13">HO</f>
        <v>14</v>
      </c>
      <c r="E114" s="12"/>
      <c r="F114" s="1"/>
      <c r="G114" s="2">
        <v>24281.4686</v>
      </c>
      <c r="H114" s="2">
        <v>7610.5969999999998</v>
      </c>
      <c r="I114" s="2">
        <f t="shared" ref="I114:I124" si="14">mm*D114</f>
        <v>14000</v>
      </c>
    </row>
    <row r="115" spans="1:9" x14ac:dyDescent="0.2">
      <c r="A115" s="41" t="s">
        <v>232</v>
      </c>
      <c r="B115" s="41">
        <v>25.873000000000001</v>
      </c>
      <c r="C115" s="41">
        <v>9.0858000000000008</v>
      </c>
      <c r="D115" s="41">
        <f t="shared" si="13"/>
        <v>14</v>
      </c>
      <c r="E115" s="12"/>
      <c r="F115" s="1"/>
      <c r="G115" s="2">
        <v>25872.974300000002</v>
      </c>
      <c r="H115" s="2">
        <v>9085.7736000000004</v>
      </c>
      <c r="I115" s="2">
        <f t="shared" si="14"/>
        <v>14000</v>
      </c>
    </row>
    <row r="116" spans="1:9" x14ac:dyDescent="0.2">
      <c r="A116" s="41" t="s">
        <v>236</v>
      </c>
      <c r="B116" s="41">
        <v>27.772300000000001</v>
      </c>
      <c r="C116" s="41">
        <v>11.088699999999999</v>
      </c>
      <c r="D116" s="41">
        <f t="shared" si="13"/>
        <v>14</v>
      </c>
      <c r="E116" s="12"/>
      <c r="F116" s="1"/>
      <c r="G116" s="2">
        <v>27772.296999999999</v>
      </c>
      <c r="H116" s="2">
        <v>11088.692800000001</v>
      </c>
      <c r="I116" s="2">
        <f t="shared" si="14"/>
        <v>14000</v>
      </c>
    </row>
    <row r="117" spans="1:9" x14ac:dyDescent="0.2">
      <c r="A117" s="41" t="s">
        <v>240</v>
      </c>
      <c r="B117" s="41">
        <v>29.8459</v>
      </c>
      <c r="C117" s="41">
        <v>13.6549</v>
      </c>
      <c r="D117" s="41">
        <f t="shared" si="13"/>
        <v>14</v>
      </c>
      <c r="E117" s="12"/>
      <c r="F117" s="1"/>
      <c r="G117" s="2">
        <f t="shared" ref="G117:G124" si="15">mm*B117</f>
        <v>29845.9</v>
      </c>
      <c r="H117" s="2">
        <f t="shared" ref="H117:H124" si="16">mm*C117</f>
        <v>13654.9</v>
      </c>
      <c r="I117" s="2">
        <f t="shared" si="14"/>
        <v>14000</v>
      </c>
    </row>
    <row r="118" spans="1:9" x14ac:dyDescent="0.2">
      <c r="A118" s="41" t="s">
        <v>244</v>
      </c>
      <c r="B118" s="41">
        <v>32.0274</v>
      </c>
      <c r="C118" s="41">
        <v>16.9498</v>
      </c>
      <c r="D118" s="41">
        <f t="shared" si="13"/>
        <v>14</v>
      </c>
      <c r="E118" s="12"/>
      <c r="F118" s="1"/>
      <c r="G118" s="2">
        <f t="shared" si="15"/>
        <v>32027.4</v>
      </c>
      <c r="H118" s="2">
        <f t="shared" si="16"/>
        <v>16949.8</v>
      </c>
      <c r="I118" s="2">
        <f t="shared" si="14"/>
        <v>14000</v>
      </c>
    </row>
    <row r="119" spans="1:9" x14ac:dyDescent="0.2">
      <c r="A119" s="41" t="s">
        <v>248</v>
      </c>
      <c r="B119" s="41">
        <v>33.628300000000003</v>
      </c>
      <c r="C119" s="41">
        <v>20.329000000000001</v>
      </c>
      <c r="D119" s="41">
        <f t="shared" si="13"/>
        <v>14</v>
      </c>
      <c r="E119" s="12"/>
      <c r="F119" s="1"/>
      <c r="G119" s="2">
        <f t="shared" si="15"/>
        <v>33628.300000000003</v>
      </c>
      <c r="H119" s="2">
        <f t="shared" si="16"/>
        <v>20329</v>
      </c>
      <c r="I119" s="2">
        <f t="shared" si="14"/>
        <v>14000</v>
      </c>
    </row>
    <row r="120" spans="1:9" x14ac:dyDescent="0.2">
      <c r="A120" s="12" t="s">
        <v>252</v>
      </c>
      <c r="B120" s="12">
        <v>33.881599999999999</v>
      </c>
      <c r="C120" s="12">
        <v>21.233699999999999</v>
      </c>
      <c r="D120" s="41">
        <f t="shared" si="13"/>
        <v>14</v>
      </c>
      <c r="E120" s="12"/>
      <c r="F120" s="1"/>
      <c r="G120" s="2">
        <f t="shared" si="15"/>
        <v>33881.599999999999</v>
      </c>
      <c r="H120" s="2">
        <f t="shared" si="16"/>
        <v>21233.699999999997</v>
      </c>
      <c r="I120" s="2">
        <f t="shared" si="14"/>
        <v>14000</v>
      </c>
    </row>
    <row r="121" spans="1:9" x14ac:dyDescent="0.2">
      <c r="A121" s="12" t="s">
        <v>256</v>
      </c>
      <c r="B121" s="12">
        <v>34.168999999999997</v>
      </c>
      <c r="C121" s="12">
        <v>25.683499999999999</v>
      </c>
      <c r="D121" s="41">
        <f t="shared" si="13"/>
        <v>14</v>
      </c>
      <c r="E121" s="12"/>
      <c r="F121" s="1"/>
      <c r="G121" s="2">
        <f t="shared" si="15"/>
        <v>34169</v>
      </c>
      <c r="H121" s="2">
        <f t="shared" si="16"/>
        <v>25683.5</v>
      </c>
      <c r="I121" s="2">
        <f t="shared" si="14"/>
        <v>14000</v>
      </c>
    </row>
    <row r="122" spans="1:9" x14ac:dyDescent="0.2">
      <c r="A122" s="12" t="s">
        <v>260</v>
      </c>
      <c r="B122" s="12">
        <v>33.470799999999997</v>
      </c>
      <c r="C122" s="12">
        <v>28.701799999999999</v>
      </c>
      <c r="D122" s="41">
        <f t="shared" si="13"/>
        <v>14</v>
      </c>
      <c r="E122" s="12"/>
      <c r="F122" s="1"/>
      <c r="G122" s="2">
        <f t="shared" si="15"/>
        <v>33470.799999999996</v>
      </c>
      <c r="H122" s="2">
        <f t="shared" si="16"/>
        <v>28701.8</v>
      </c>
      <c r="I122" s="2">
        <f t="shared" si="14"/>
        <v>14000</v>
      </c>
    </row>
    <row r="123" spans="1:9" x14ac:dyDescent="0.2">
      <c r="A123" s="12" t="s">
        <v>264</v>
      </c>
      <c r="B123" s="12">
        <v>32.868600000000001</v>
      </c>
      <c r="C123" s="12">
        <v>30.1052</v>
      </c>
      <c r="D123" s="41">
        <f t="shared" si="13"/>
        <v>14</v>
      </c>
      <c r="E123" s="12"/>
      <c r="F123" s="1"/>
      <c r="G123" s="2">
        <f t="shared" si="15"/>
        <v>32868.6</v>
      </c>
      <c r="H123" s="2">
        <f t="shared" si="16"/>
        <v>30105.200000000001</v>
      </c>
      <c r="I123" s="2">
        <f t="shared" si="14"/>
        <v>14000</v>
      </c>
    </row>
    <row r="124" spans="1:9" x14ac:dyDescent="0.2">
      <c r="A124" s="12" t="s">
        <v>269</v>
      </c>
      <c r="B124" s="12">
        <v>32.682299999999998</v>
      </c>
      <c r="C124" s="12">
        <v>30.462599999999998</v>
      </c>
      <c r="D124" s="41">
        <f t="shared" si="13"/>
        <v>14</v>
      </c>
      <c r="E124" s="12"/>
      <c r="F124" s="1"/>
      <c r="G124" s="2">
        <f t="shared" si="15"/>
        <v>32682.3</v>
      </c>
      <c r="H124" s="2">
        <f t="shared" si="16"/>
        <v>30462.6</v>
      </c>
      <c r="I124" s="2">
        <f t="shared" si="14"/>
        <v>14000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pane ySplit="2" topLeftCell="A3" activePane="bottomLeft" state="frozen"/>
      <selection pane="bottomLeft" activeCell="G40" sqref="G40:I41"/>
    </sheetView>
  </sheetViews>
  <sheetFormatPr defaultRowHeight="12.75" x14ac:dyDescent="0.2"/>
  <cols>
    <col min="1" max="1" width="23.6640625" customWidth="1"/>
    <col min="2" max="2" width="15.1640625" customWidth="1"/>
    <col min="3" max="3" width="14" customWidth="1"/>
    <col min="4" max="4" width="15" customWidth="1"/>
    <col min="5" max="6" width="9.33203125" customWidth="1"/>
    <col min="7" max="7" width="16.33203125" customWidth="1"/>
    <col min="8" max="8" width="14" customWidth="1"/>
    <col min="9" max="9" width="1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115</v>
      </c>
      <c r="B2" s="1" t="s">
        <v>0</v>
      </c>
      <c r="C2" s="1" t="s">
        <v>1</v>
      </c>
      <c r="D2" s="1" t="s">
        <v>2</v>
      </c>
      <c r="E2" s="1"/>
      <c r="F2" s="1"/>
      <c r="G2" s="1" t="s">
        <v>0</v>
      </c>
      <c r="H2" s="1" t="s">
        <v>1</v>
      </c>
      <c r="I2" s="1" t="s">
        <v>2</v>
      </c>
    </row>
    <row r="3" spans="1:9" x14ac:dyDescent="0.2">
      <c r="A3" s="37" t="s">
        <v>270</v>
      </c>
      <c r="B3" s="37">
        <v>19.321300000000001</v>
      </c>
      <c r="C3" s="37">
        <v>5.8240999999999996</v>
      </c>
      <c r="D3" s="37">
        <v>0</v>
      </c>
      <c r="E3" s="12"/>
      <c r="F3" s="1"/>
      <c r="G3" s="2">
        <v>19321.288100000002</v>
      </c>
      <c r="H3" s="2">
        <v>5824.1422000000002</v>
      </c>
      <c r="I3" s="2">
        <f t="shared" ref="H3:I15" si="0">mm*D3</f>
        <v>0</v>
      </c>
    </row>
    <row r="4" spans="1:9" x14ac:dyDescent="0.2">
      <c r="A4" s="37" t="s">
        <v>271</v>
      </c>
      <c r="B4" s="37">
        <v>17.705300000000001</v>
      </c>
      <c r="C4" s="37">
        <v>4.9101999999999997</v>
      </c>
      <c r="D4" s="37">
        <v>3.7896999999999998</v>
      </c>
      <c r="E4" s="12"/>
      <c r="F4" s="1"/>
      <c r="G4" s="2">
        <v>17705.334500000001</v>
      </c>
      <c r="H4" s="2">
        <v>4910.2116999999998</v>
      </c>
      <c r="I4" s="2">
        <f t="shared" si="0"/>
        <v>3789.7</v>
      </c>
    </row>
    <row r="5" spans="1:9" x14ac:dyDescent="0.2">
      <c r="A5" s="37" t="s">
        <v>272</v>
      </c>
      <c r="B5" s="37">
        <v>15.645899999999999</v>
      </c>
      <c r="C5" s="37">
        <v>3.9340999999999999</v>
      </c>
      <c r="D5" s="37">
        <v>7.4470000000000001</v>
      </c>
      <c r="E5" s="12"/>
      <c r="F5" s="1"/>
      <c r="G5" s="2">
        <v>15641.43</v>
      </c>
      <c r="H5" s="2">
        <v>3932.2307000000001</v>
      </c>
      <c r="I5" s="2">
        <f t="shared" si="0"/>
        <v>7447</v>
      </c>
    </row>
    <row r="6" spans="1:9" x14ac:dyDescent="0.2">
      <c r="A6" s="37" t="s">
        <v>273</v>
      </c>
      <c r="B6" s="37">
        <v>13.0176</v>
      </c>
      <c r="C6" s="37">
        <v>3.0011999999999999</v>
      </c>
      <c r="D6" s="37">
        <v>10.6549</v>
      </c>
      <c r="E6" s="12"/>
      <c r="F6" s="1"/>
      <c r="G6" s="2">
        <v>13017.5501</v>
      </c>
      <c r="H6" s="2">
        <v>3001.1511999999998</v>
      </c>
      <c r="I6" s="2">
        <f t="shared" si="0"/>
        <v>10654.9</v>
      </c>
    </row>
    <row r="7" spans="1:9" x14ac:dyDescent="0.2">
      <c r="A7" s="37" t="s">
        <v>274</v>
      </c>
      <c r="B7" s="37">
        <v>9.6110000000000007</v>
      </c>
      <c r="C7" s="37">
        <v>2.6903999999999999</v>
      </c>
      <c r="D7" s="37">
        <v>12.9711</v>
      </c>
      <c r="E7" s="12"/>
      <c r="F7" s="1"/>
      <c r="G7" s="2">
        <v>9611.0244000000002</v>
      </c>
      <c r="H7" s="2">
        <v>2690.4355999999998</v>
      </c>
      <c r="I7" s="2">
        <f t="shared" si="0"/>
        <v>12971.1</v>
      </c>
    </row>
    <row r="8" spans="1:9" x14ac:dyDescent="0.2">
      <c r="A8" s="37" t="s">
        <v>275</v>
      </c>
      <c r="B8" s="37">
        <v>6.2628000000000004</v>
      </c>
      <c r="C8" s="37">
        <v>3.4150999999999998</v>
      </c>
      <c r="D8" s="37">
        <v>13.8</v>
      </c>
      <c r="E8" s="12"/>
      <c r="F8" s="1"/>
      <c r="G8" s="2">
        <v>6262.8006999999998</v>
      </c>
      <c r="H8" s="2">
        <v>3415.1145999999999</v>
      </c>
      <c r="I8" s="2">
        <f t="shared" si="0"/>
        <v>13800</v>
      </c>
    </row>
    <row r="9" spans="1:9" x14ac:dyDescent="0.2">
      <c r="A9" s="12" t="s">
        <v>276</v>
      </c>
      <c r="B9" s="12">
        <v>5.7717000000000001</v>
      </c>
      <c r="C9" s="12">
        <v>3.6162999999999998</v>
      </c>
      <c r="D9" s="12">
        <v>13.776999999999999</v>
      </c>
      <c r="E9" s="12"/>
      <c r="F9" s="1"/>
      <c r="G9" s="2">
        <v>5771.7164000000002</v>
      </c>
      <c r="H9" s="2">
        <v>3616.2896000000001</v>
      </c>
      <c r="I9" s="2">
        <f t="shared" si="0"/>
        <v>13777</v>
      </c>
    </row>
    <row r="10" spans="1:9" x14ac:dyDescent="0.2">
      <c r="A10" s="12" t="s">
        <v>277</v>
      </c>
      <c r="B10" s="12">
        <v>2.7311999999999999</v>
      </c>
      <c r="C10" s="12">
        <v>5.5784000000000002</v>
      </c>
      <c r="D10" s="12">
        <v>12.0067</v>
      </c>
      <c r="E10" s="12"/>
      <c r="F10" s="1"/>
      <c r="G10" s="2">
        <v>2731.2440000000001</v>
      </c>
      <c r="H10" s="2">
        <v>5578.4372999999996</v>
      </c>
      <c r="I10" s="2">
        <f t="shared" si="0"/>
        <v>12006.7</v>
      </c>
    </row>
    <row r="11" spans="1:9" x14ac:dyDescent="0.2">
      <c r="A11" s="12" t="s">
        <v>278</v>
      </c>
      <c r="B11" s="12">
        <v>1.2394000000000001</v>
      </c>
      <c r="C11" s="12">
        <v>7.2165999999999997</v>
      </c>
      <c r="D11" s="12">
        <v>8.4131999999999998</v>
      </c>
      <c r="E11" s="12"/>
      <c r="F11" s="1"/>
      <c r="G11" s="2">
        <v>1239.3590999999999</v>
      </c>
      <c r="H11" s="2">
        <f t="shared" si="0"/>
        <v>7216.5999999999995</v>
      </c>
      <c r="I11" s="2">
        <f t="shared" si="0"/>
        <v>8413.1999999999989</v>
      </c>
    </row>
    <row r="12" spans="1:9" x14ac:dyDescent="0.2">
      <c r="A12" s="12" t="s">
        <v>279</v>
      </c>
      <c r="B12" s="12">
        <v>0.66259999999999997</v>
      </c>
      <c r="C12" s="12">
        <v>8.0683000000000007</v>
      </c>
      <c r="D12" s="12">
        <v>4.2263999999999999</v>
      </c>
      <c r="E12" s="12"/>
      <c r="F12" s="1"/>
      <c r="G12" s="2">
        <v>662.87170000000003</v>
      </c>
      <c r="H12" s="2">
        <v>8068.4198999999999</v>
      </c>
      <c r="I12" s="2">
        <f t="shared" si="0"/>
        <v>4226.3999999999996</v>
      </c>
    </row>
    <row r="13" spans="1:9" x14ac:dyDescent="0.2">
      <c r="A13" s="12" t="s">
        <v>280</v>
      </c>
      <c r="B13" s="12">
        <v>0.52480000000000004</v>
      </c>
      <c r="C13" s="12">
        <v>8.3001000000000005</v>
      </c>
      <c r="D13" s="12">
        <v>0</v>
      </c>
      <c r="E13" s="12"/>
      <c r="F13" s="1"/>
      <c r="G13" s="2">
        <v>524.79359999999997</v>
      </c>
      <c r="H13" s="2">
        <v>8300.0745999999999</v>
      </c>
      <c r="I13" s="2">
        <f t="shared" si="0"/>
        <v>0</v>
      </c>
    </row>
    <row r="14" spans="1:9" x14ac:dyDescent="0.2">
      <c r="A14" s="12"/>
      <c r="B14" s="12"/>
      <c r="C14" s="12"/>
      <c r="D14" s="12">
        <v>0</v>
      </c>
      <c r="E14" s="12"/>
      <c r="F14" s="1"/>
      <c r="G14" s="62">
        <v>283.51080000000002</v>
      </c>
      <c r="H14" s="62">
        <v>8738.1442999999999</v>
      </c>
      <c r="I14" s="62">
        <f t="shared" si="0"/>
        <v>0</v>
      </c>
    </row>
    <row r="15" spans="1:9" x14ac:dyDescent="0.2">
      <c r="A15" s="12"/>
      <c r="B15" s="12"/>
      <c r="C15" s="12"/>
      <c r="D15" s="12">
        <v>0</v>
      </c>
      <c r="E15" s="12"/>
      <c r="F15" s="1"/>
      <c r="G15" s="62">
        <v>61.847799999999999</v>
      </c>
      <c r="H15" s="62">
        <v>9186.4611000000004</v>
      </c>
      <c r="I15" s="62">
        <f t="shared" si="0"/>
        <v>0</v>
      </c>
    </row>
    <row r="17" spans="1:9" x14ac:dyDescent="0.2">
      <c r="A17" s="37" t="s">
        <v>228</v>
      </c>
      <c r="B17" s="37">
        <v>19.004799999999999</v>
      </c>
      <c r="C17" s="37">
        <v>4.7601000000000004</v>
      </c>
      <c r="D17" s="37">
        <v>0</v>
      </c>
      <c r="E17" s="12"/>
      <c r="F17" s="1"/>
      <c r="G17" s="2">
        <v>19007.796999999999</v>
      </c>
      <c r="H17" s="2">
        <v>4755.1742999999997</v>
      </c>
      <c r="I17" s="2">
        <f t="shared" ref="G17:I27" si="1">mm*D17</f>
        <v>0</v>
      </c>
    </row>
    <row r="18" spans="1:9" x14ac:dyDescent="0.2">
      <c r="A18" s="37" t="s">
        <v>231</v>
      </c>
      <c r="B18" s="37">
        <v>17.471299999999999</v>
      </c>
      <c r="C18" s="37">
        <v>3.9453</v>
      </c>
      <c r="D18" s="37">
        <v>3.4214000000000002</v>
      </c>
      <c r="E18" s="12"/>
      <c r="F18" s="1"/>
      <c r="G18" s="2">
        <v>17469.650600000001</v>
      </c>
      <c r="H18" s="2">
        <v>3948.4513000000002</v>
      </c>
      <c r="I18" s="2">
        <f t="shared" si="1"/>
        <v>3421.4</v>
      </c>
    </row>
    <row r="19" spans="1:9" x14ac:dyDescent="0.2">
      <c r="A19" s="37" t="s">
        <v>235</v>
      </c>
      <c r="B19" s="37">
        <v>15.379300000000001</v>
      </c>
      <c r="C19" s="37">
        <v>3.0110000000000001</v>
      </c>
      <c r="D19" s="37">
        <v>7.0015999999999998</v>
      </c>
      <c r="E19" s="12"/>
      <c r="F19" s="1"/>
      <c r="G19" s="2">
        <f t="shared" si="1"/>
        <v>15379.300000000001</v>
      </c>
      <c r="H19" s="2">
        <f t="shared" si="1"/>
        <v>3011</v>
      </c>
      <c r="I19" s="2">
        <f t="shared" si="1"/>
        <v>7001.5999999999995</v>
      </c>
    </row>
    <row r="20" spans="1:9" x14ac:dyDescent="0.2">
      <c r="A20" s="37" t="s">
        <v>239</v>
      </c>
      <c r="B20" s="37">
        <v>12.723800000000001</v>
      </c>
      <c r="C20" s="37">
        <v>2.1627999999999998</v>
      </c>
      <c r="D20" s="37">
        <v>10.0785</v>
      </c>
      <c r="E20" s="12"/>
      <c r="F20" s="1"/>
      <c r="G20" s="2">
        <v>12723.154399999999</v>
      </c>
      <c r="H20" s="2">
        <v>2165.6498000000001</v>
      </c>
      <c r="I20" s="2">
        <f t="shared" si="1"/>
        <v>10078.5</v>
      </c>
    </row>
    <row r="21" spans="1:9" x14ac:dyDescent="0.2">
      <c r="A21" s="37" t="s">
        <v>243</v>
      </c>
      <c r="B21" s="37">
        <v>9.2654999999999994</v>
      </c>
      <c r="C21" s="37">
        <v>1.9665999999999999</v>
      </c>
      <c r="D21" s="37">
        <v>12.279500000000001</v>
      </c>
      <c r="E21" s="12"/>
      <c r="F21" s="1"/>
      <c r="G21" s="2">
        <v>9265.3706999999995</v>
      </c>
      <c r="H21" s="2">
        <v>1963.9036000000001</v>
      </c>
      <c r="I21" s="2">
        <f t="shared" si="1"/>
        <v>12279.5</v>
      </c>
    </row>
    <row r="22" spans="1:9" x14ac:dyDescent="0.2">
      <c r="A22" s="37" t="s">
        <v>247</v>
      </c>
      <c r="B22" s="37">
        <v>5.9821</v>
      </c>
      <c r="C22" s="37">
        <v>2.7218</v>
      </c>
      <c r="D22" s="37">
        <v>13.0501</v>
      </c>
      <c r="E22" s="12"/>
      <c r="F22" s="1"/>
      <c r="G22" s="2">
        <v>5994.8662999999997</v>
      </c>
      <c r="H22" s="2">
        <v>2714.6068</v>
      </c>
      <c r="I22" s="2">
        <f t="shared" si="1"/>
        <v>13050.1</v>
      </c>
    </row>
    <row r="23" spans="1:9" x14ac:dyDescent="0.2">
      <c r="A23" s="12" t="s">
        <v>251</v>
      </c>
      <c r="B23" s="12">
        <v>5.5267999999999997</v>
      </c>
      <c r="C23" s="12">
        <v>2.9056999999999999</v>
      </c>
      <c r="D23" s="12">
        <v>13.0307</v>
      </c>
      <c r="E23" s="12"/>
      <c r="F23" s="1"/>
      <c r="G23" s="2">
        <v>5526.4942000000001</v>
      </c>
      <c r="H23" s="2">
        <v>2905.1104999999998</v>
      </c>
      <c r="I23" s="2">
        <f t="shared" si="1"/>
        <v>13030.699999999999</v>
      </c>
    </row>
    <row r="24" spans="1:9" x14ac:dyDescent="0.2">
      <c r="A24" s="12" t="s">
        <v>255</v>
      </c>
      <c r="B24" s="12">
        <v>2.5952999999999999</v>
      </c>
      <c r="C24" s="12">
        <v>4.6768999999999998</v>
      </c>
      <c r="D24" s="12">
        <v>11.466900000000001</v>
      </c>
      <c r="E24" s="12"/>
      <c r="F24" s="1"/>
      <c r="G24" s="2">
        <v>2609.3555999999999</v>
      </c>
      <c r="H24" s="2">
        <v>4692.5021999999999</v>
      </c>
      <c r="I24" s="2">
        <f t="shared" si="1"/>
        <v>11466.900000000001</v>
      </c>
    </row>
    <row r="25" spans="1:9" x14ac:dyDescent="0.2">
      <c r="A25" s="12" t="s">
        <v>259</v>
      </c>
      <c r="B25" s="12">
        <v>1.0282</v>
      </c>
      <c r="C25" s="12">
        <v>6.2153999999999998</v>
      </c>
      <c r="D25" s="12">
        <v>8.1357999999999997</v>
      </c>
      <c r="E25" s="12"/>
      <c r="F25" s="1"/>
      <c r="G25" s="2">
        <v>1057.5374999999999</v>
      </c>
      <c r="H25" s="2">
        <v>6237.3352999999997</v>
      </c>
      <c r="I25" s="2">
        <f t="shared" si="1"/>
        <v>8135.7999999999993</v>
      </c>
    </row>
    <row r="26" spans="1:9" x14ac:dyDescent="0.2">
      <c r="A26" s="12" t="s">
        <v>263</v>
      </c>
      <c r="B26" s="12">
        <v>0.38229999999999997</v>
      </c>
      <c r="C26" s="12">
        <v>7.0511999999999997</v>
      </c>
      <c r="D26" s="12">
        <v>4.1200999999999999</v>
      </c>
      <c r="E26" s="12"/>
      <c r="F26" s="1"/>
      <c r="G26" s="2">
        <v>418.13869999999997</v>
      </c>
      <c r="H26" s="2">
        <v>7073.2258000000002</v>
      </c>
      <c r="I26" s="2">
        <f t="shared" si="1"/>
        <v>4120.0999999999995</v>
      </c>
    </row>
    <row r="27" spans="1:9" x14ac:dyDescent="0.2">
      <c r="A27" s="12" t="s">
        <v>316</v>
      </c>
      <c r="B27" s="12">
        <v>0.22359999999999999</v>
      </c>
      <c r="C27" s="12">
        <v>7.2831000000000001</v>
      </c>
      <c r="D27" s="12">
        <v>0</v>
      </c>
      <c r="E27" s="12"/>
      <c r="F27" s="1"/>
      <c r="G27" s="2">
        <v>260.6259</v>
      </c>
      <c r="H27" s="2">
        <v>7304.6054999999997</v>
      </c>
      <c r="I27" s="2">
        <f t="shared" si="1"/>
        <v>0</v>
      </c>
    </row>
    <row r="29" spans="1:9" x14ac:dyDescent="0.2">
      <c r="A29" s="37" t="s">
        <v>281</v>
      </c>
      <c r="B29" s="37">
        <v>20.101600000000001</v>
      </c>
      <c r="C29" s="37">
        <v>4.5430999999999999</v>
      </c>
      <c r="D29" s="37">
        <v>0</v>
      </c>
      <c r="E29" s="12"/>
      <c r="F29" s="1"/>
      <c r="G29" s="2">
        <v>20101.5962</v>
      </c>
      <c r="H29" s="2">
        <v>4543.0803999999998</v>
      </c>
      <c r="I29" s="2">
        <f t="shared" ref="I29:I41" si="2">mm*D29</f>
        <v>0</v>
      </c>
    </row>
    <row r="30" spans="1:9" x14ac:dyDescent="0.2">
      <c r="A30" s="37" t="s">
        <v>282</v>
      </c>
      <c r="B30" s="37">
        <v>18.398800000000001</v>
      </c>
      <c r="C30" s="37">
        <v>3.5800999999999998</v>
      </c>
      <c r="D30" s="37">
        <v>3.7883</v>
      </c>
      <c r="E30" s="12"/>
      <c r="F30" s="1"/>
      <c r="G30" s="2">
        <v>18401.116600000001</v>
      </c>
      <c r="H30" s="2">
        <v>3581.3447999999999</v>
      </c>
      <c r="I30" s="2">
        <f t="shared" si="2"/>
        <v>3788.3</v>
      </c>
    </row>
    <row r="31" spans="1:9" x14ac:dyDescent="0.2">
      <c r="A31" s="37" t="s">
        <v>283</v>
      </c>
      <c r="B31" s="37">
        <v>16.229299999999999</v>
      </c>
      <c r="C31" s="37">
        <v>2.5522</v>
      </c>
      <c r="D31" s="37">
        <v>7.4433999999999996</v>
      </c>
      <c r="E31" s="12"/>
      <c r="F31" s="1"/>
      <c r="G31" s="2">
        <v>16229.2549</v>
      </c>
      <c r="H31" s="2">
        <v>2552.2082999999998</v>
      </c>
      <c r="I31" s="2">
        <f t="shared" si="2"/>
        <v>7443.4</v>
      </c>
    </row>
    <row r="32" spans="1:9" x14ac:dyDescent="0.2">
      <c r="A32" s="37" t="s">
        <v>284</v>
      </c>
      <c r="B32" s="37">
        <v>13.372299999999999</v>
      </c>
      <c r="C32" s="37">
        <v>1.5437000000000001</v>
      </c>
      <c r="D32" s="37">
        <v>10.648</v>
      </c>
      <c r="E32" s="12"/>
      <c r="F32" s="1"/>
      <c r="G32" s="2">
        <v>13378.329400000001</v>
      </c>
      <c r="H32" s="2">
        <v>1545.1848</v>
      </c>
      <c r="I32" s="2">
        <f t="shared" si="2"/>
        <v>10648</v>
      </c>
    </row>
    <row r="33" spans="1:9" x14ac:dyDescent="0.2">
      <c r="A33" s="37" t="s">
        <v>285</v>
      </c>
      <c r="B33" s="37">
        <v>9.516</v>
      </c>
      <c r="C33" s="37">
        <v>1.1934</v>
      </c>
      <c r="D33" s="37">
        <v>12.9634</v>
      </c>
      <c r="E33" s="12"/>
      <c r="F33" s="1"/>
      <c r="G33" s="2">
        <v>9519.6100999999999</v>
      </c>
      <c r="H33" s="2">
        <v>1193.2237</v>
      </c>
      <c r="I33" s="2">
        <f t="shared" si="2"/>
        <v>12963.4</v>
      </c>
    </row>
    <row r="34" spans="1:9" x14ac:dyDescent="0.2">
      <c r="A34" s="37" t="s">
        <v>286</v>
      </c>
      <c r="B34" s="37">
        <v>5.6997999999999998</v>
      </c>
      <c r="C34" s="37">
        <v>2.0245000000000002</v>
      </c>
      <c r="D34" s="37">
        <v>13.8</v>
      </c>
      <c r="E34" s="12"/>
      <c r="F34" s="1"/>
      <c r="G34" s="2">
        <v>5726.9318999999996</v>
      </c>
      <c r="H34" s="2">
        <v>2014.0989999999999</v>
      </c>
      <c r="I34" s="2">
        <f t="shared" si="2"/>
        <v>13800</v>
      </c>
    </row>
    <row r="35" spans="1:9" x14ac:dyDescent="0.2">
      <c r="A35" s="12" t="s">
        <v>287</v>
      </c>
      <c r="B35" s="12">
        <v>5.1704999999999997</v>
      </c>
      <c r="C35" s="12">
        <v>2.2421000000000002</v>
      </c>
      <c r="D35" s="12">
        <v>13.779199999999999</v>
      </c>
      <c r="E35" s="12"/>
      <c r="F35" s="1"/>
      <c r="G35" s="2">
        <v>5170.5967000000001</v>
      </c>
      <c r="H35" s="2">
        <v>2242.0061000000001</v>
      </c>
      <c r="I35" s="2">
        <f t="shared" si="2"/>
        <v>13779.199999999999</v>
      </c>
    </row>
    <row r="36" spans="1:9" x14ac:dyDescent="0.2">
      <c r="A36" s="12" t="s">
        <v>288</v>
      </c>
      <c r="B36" s="12">
        <v>1.7136</v>
      </c>
      <c r="C36" s="12">
        <v>4.4763000000000002</v>
      </c>
      <c r="D36" s="12">
        <v>12.0244</v>
      </c>
      <c r="E36" s="12"/>
      <c r="F36" s="1"/>
      <c r="G36" s="2">
        <v>1726.5844</v>
      </c>
      <c r="H36" s="2">
        <v>4464.5884999999998</v>
      </c>
      <c r="I36" s="2">
        <f t="shared" si="2"/>
        <v>12024.4</v>
      </c>
    </row>
    <row r="37" spans="1:9" x14ac:dyDescent="0.2">
      <c r="A37" s="12" t="s">
        <v>289</v>
      </c>
      <c r="B37" s="12">
        <v>1.4800000000000001E-2</v>
      </c>
      <c r="C37" s="12">
        <v>6.3495999999999997</v>
      </c>
      <c r="D37" s="12">
        <v>8.4273000000000007</v>
      </c>
      <c r="E37" s="12"/>
      <c r="F37" s="1"/>
      <c r="G37" s="2">
        <v>36.661700000000003</v>
      </c>
      <c r="H37" s="2">
        <v>6320.2179999999998</v>
      </c>
      <c r="I37" s="2">
        <f t="shared" si="2"/>
        <v>8427.3000000000011</v>
      </c>
    </row>
    <row r="38" spans="1:9" x14ac:dyDescent="0.2">
      <c r="A38" s="12" t="s">
        <v>290</v>
      </c>
      <c r="B38" s="12">
        <v>-0.63949999999999996</v>
      </c>
      <c r="C38" s="12">
        <v>7.3224</v>
      </c>
      <c r="D38" s="12">
        <v>4.2323000000000004</v>
      </c>
      <c r="E38" s="12"/>
      <c r="F38" s="1"/>
      <c r="G38" s="2">
        <v>-616.35050000000001</v>
      </c>
      <c r="H38" s="2">
        <v>7285.0998</v>
      </c>
      <c r="I38" s="2">
        <f t="shared" si="2"/>
        <v>4232.3</v>
      </c>
    </row>
    <row r="39" spans="1:9" x14ac:dyDescent="0.2">
      <c r="A39" s="12" t="s">
        <v>291</v>
      </c>
      <c r="B39" s="12">
        <v>-0.79549999999999998</v>
      </c>
      <c r="C39" s="12">
        <v>7.5868000000000002</v>
      </c>
      <c r="D39" s="12">
        <v>0</v>
      </c>
      <c r="E39" s="12"/>
      <c r="F39" s="1"/>
      <c r="G39" s="2">
        <v>-772.75760000000002</v>
      </c>
      <c r="H39" s="2">
        <v>7547.5050000000001</v>
      </c>
      <c r="I39" s="2">
        <f t="shared" si="2"/>
        <v>0</v>
      </c>
    </row>
    <row r="40" spans="1:9" x14ac:dyDescent="0.2">
      <c r="A40" s="12"/>
      <c r="B40" s="12"/>
      <c r="C40" s="12"/>
      <c r="D40" s="12">
        <v>0</v>
      </c>
      <c r="E40" s="12"/>
      <c r="F40" s="1"/>
      <c r="G40" s="62">
        <v>-1046.0690999999999</v>
      </c>
      <c r="H40" s="62">
        <v>8043.7255999999998</v>
      </c>
      <c r="I40" s="62">
        <f t="shared" si="2"/>
        <v>0</v>
      </c>
    </row>
    <row r="41" spans="1:9" x14ac:dyDescent="0.2">
      <c r="A41" s="12"/>
      <c r="B41" s="12"/>
      <c r="C41" s="12"/>
      <c r="D41" s="12">
        <v>0</v>
      </c>
      <c r="E41" s="12"/>
      <c r="F41" s="1"/>
      <c r="G41" s="62">
        <v>-1297.1563000000001</v>
      </c>
      <c r="H41" s="62">
        <v>8551.5535</v>
      </c>
      <c r="I41" s="62">
        <f t="shared" si="2"/>
        <v>0</v>
      </c>
    </row>
    <row r="43" spans="1:9" x14ac:dyDescent="0.2">
      <c r="A43" s="18" t="s">
        <v>311</v>
      </c>
    </row>
    <row r="44" spans="1:9" x14ac:dyDescent="0.2">
      <c r="A44" s="37" t="s">
        <v>270</v>
      </c>
      <c r="B44" s="37">
        <v>19.321300000000001</v>
      </c>
      <c r="C44" s="37">
        <v>5.8240999999999996</v>
      </c>
      <c r="D44" s="37">
        <f t="shared" ref="D44:D49" si="3">HO</f>
        <v>14</v>
      </c>
      <c r="E44" s="12"/>
      <c r="F44" s="1"/>
      <c r="G44" s="2">
        <v>19321.288100000002</v>
      </c>
      <c r="H44" s="2">
        <v>5824.1422000000002</v>
      </c>
      <c r="I44" s="2">
        <f t="shared" ref="I44:I49" si="4">mm*D44</f>
        <v>14000</v>
      </c>
    </row>
    <row r="45" spans="1:9" x14ac:dyDescent="0.2">
      <c r="A45" s="37" t="s">
        <v>271</v>
      </c>
      <c r="B45" s="37">
        <v>17.705300000000001</v>
      </c>
      <c r="C45" s="37">
        <v>4.9101999999999997</v>
      </c>
      <c r="D45" s="37">
        <f t="shared" si="3"/>
        <v>14</v>
      </c>
      <c r="E45" s="12"/>
      <c r="F45" s="1"/>
      <c r="G45" s="2">
        <v>17705.334500000001</v>
      </c>
      <c r="H45" s="2">
        <v>4910.2116999999998</v>
      </c>
      <c r="I45" s="2">
        <f t="shared" si="4"/>
        <v>14000</v>
      </c>
    </row>
    <row r="46" spans="1:9" x14ac:dyDescent="0.2">
      <c r="A46" s="37" t="s">
        <v>272</v>
      </c>
      <c r="B46" s="37">
        <v>15.645899999999999</v>
      </c>
      <c r="C46" s="37">
        <v>3.9340999999999999</v>
      </c>
      <c r="D46" s="37">
        <f t="shared" si="3"/>
        <v>14</v>
      </c>
      <c r="E46" s="12"/>
      <c r="F46" s="1"/>
      <c r="G46" s="2">
        <v>15641.43</v>
      </c>
      <c r="H46" s="2">
        <v>3932.2307000000001</v>
      </c>
      <c r="I46" s="2">
        <f t="shared" si="4"/>
        <v>14000</v>
      </c>
    </row>
    <row r="47" spans="1:9" x14ac:dyDescent="0.2">
      <c r="A47" s="37" t="s">
        <v>273</v>
      </c>
      <c r="B47" s="37">
        <v>13.0176</v>
      </c>
      <c r="C47" s="37">
        <v>3.0011999999999999</v>
      </c>
      <c r="D47" s="37">
        <f t="shared" si="3"/>
        <v>14</v>
      </c>
      <c r="E47" s="12"/>
      <c r="F47" s="1"/>
      <c r="G47" s="62">
        <v>14133.9357</v>
      </c>
      <c r="H47" s="62">
        <v>3339.8279000000002</v>
      </c>
      <c r="I47" s="62">
        <f t="shared" ref="I47" si="5">mm*D47</f>
        <v>14000</v>
      </c>
    </row>
    <row r="48" spans="1:9" x14ac:dyDescent="0.2">
      <c r="A48" s="12" t="s">
        <v>276</v>
      </c>
      <c r="B48" s="12">
        <v>5.7717000000000001</v>
      </c>
      <c r="C48" s="12">
        <v>3.6162999999999998</v>
      </c>
      <c r="D48" s="37">
        <f t="shared" si="3"/>
        <v>14</v>
      </c>
      <c r="E48" s="12"/>
      <c r="F48" s="1"/>
      <c r="G48" s="2">
        <v>5771.7164000000002</v>
      </c>
      <c r="H48" s="2">
        <v>3616.2896000000001</v>
      </c>
      <c r="I48" s="2">
        <f t="shared" si="4"/>
        <v>14000</v>
      </c>
    </row>
    <row r="49" spans="1:9" x14ac:dyDescent="0.2">
      <c r="A49" s="12" t="s">
        <v>280</v>
      </c>
      <c r="B49" s="12">
        <v>0.52480000000000004</v>
      </c>
      <c r="C49" s="12">
        <v>8.3001000000000005</v>
      </c>
      <c r="D49" s="37">
        <f t="shared" si="3"/>
        <v>14</v>
      </c>
      <c r="E49" s="12"/>
      <c r="F49" s="1"/>
      <c r="G49" s="62">
        <v>61.847799999999999</v>
      </c>
      <c r="H49" s="62">
        <v>9186.4611000000004</v>
      </c>
      <c r="I49" s="62">
        <f t="shared" si="4"/>
        <v>14000</v>
      </c>
    </row>
    <row r="51" spans="1:9" x14ac:dyDescent="0.2">
      <c r="A51" s="37" t="s">
        <v>281</v>
      </c>
      <c r="B51" s="37">
        <v>20.101600000000001</v>
      </c>
      <c r="C51" s="37">
        <v>4.5430999999999999</v>
      </c>
      <c r="D51" s="37">
        <f t="shared" ref="D51:D56" si="6">HO</f>
        <v>14</v>
      </c>
      <c r="E51" s="12"/>
      <c r="F51" s="1"/>
      <c r="G51" s="2">
        <v>20101.5962</v>
      </c>
      <c r="H51" s="2">
        <v>4543.0803999999998</v>
      </c>
      <c r="I51" s="2">
        <f t="shared" ref="I51:I56" si="7">mm*D51</f>
        <v>14000</v>
      </c>
    </row>
    <row r="52" spans="1:9" x14ac:dyDescent="0.2">
      <c r="A52" s="37" t="s">
        <v>282</v>
      </c>
      <c r="B52" s="37">
        <v>18.398800000000001</v>
      </c>
      <c r="C52" s="37">
        <v>3.5800999999999998</v>
      </c>
      <c r="D52" s="37">
        <f t="shared" si="6"/>
        <v>14</v>
      </c>
      <c r="E52" s="12"/>
      <c r="F52" s="1"/>
      <c r="G52" s="2">
        <v>18401.116600000001</v>
      </c>
      <c r="H52" s="2">
        <v>3581.3447999999999</v>
      </c>
      <c r="I52" s="2">
        <f t="shared" si="7"/>
        <v>14000</v>
      </c>
    </row>
    <row r="53" spans="1:9" x14ac:dyDescent="0.2">
      <c r="A53" s="37" t="s">
        <v>283</v>
      </c>
      <c r="B53" s="37">
        <v>16.229299999999999</v>
      </c>
      <c r="C53" s="37">
        <v>2.5522</v>
      </c>
      <c r="D53" s="37">
        <f t="shared" si="6"/>
        <v>14</v>
      </c>
      <c r="E53" s="12"/>
      <c r="F53" s="1"/>
      <c r="G53" s="2">
        <v>16229.2549</v>
      </c>
      <c r="H53" s="2">
        <v>2552.2082999999998</v>
      </c>
      <c r="I53" s="2">
        <f t="shared" si="7"/>
        <v>14000</v>
      </c>
    </row>
    <row r="54" spans="1:9" x14ac:dyDescent="0.2">
      <c r="A54" s="37" t="s">
        <v>284</v>
      </c>
      <c r="B54" s="37">
        <v>13.372299999999999</v>
      </c>
      <c r="C54" s="37">
        <v>1.5437000000000001</v>
      </c>
      <c r="D54" s="37">
        <f t="shared" si="6"/>
        <v>14</v>
      </c>
      <c r="E54" s="12"/>
      <c r="F54" s="1"/>
      <c r="G54" s="62">
        <v>14642.9077</v>
      </c>
      <c r="H54" s="62">
        <v>1928.8186000000001</v>
      </c>
      <c r="I54" s="62">
        <f t="shared" si="7"/>
        <v>14000</v>
      </c>
    </row>
    <row r="55" spans="1:9" x14ac:dyDescent="0.2">
      <c r="A55" s="12" t="s">
        <v>287</v>
      </c>
      <c r="B55" s="12">
        <v>5.1704999999999997</v>
      </c>
      <c r="C55" s="12">
        <v>2.2421000000000002</v>
      </c>
      <c r="D55" s="37">
        <f t="shared" si="6"/>
        <v>14</v>
      </c>
      <c r="E55" s="12"/>
      <c r="F55" s="1"/>
      <c r="G55" s="2">
        <v>5170.5967000000001</v>
      </c>
      <c r="H55" s="2">
        <v>2242.0061000000001</v>
      </c>
      <c r="I55" s="2">
        <f t="shared" si="7"/>
        <v>14000</v>
      </c>
    </row>
    <row r="56" spans="1:9" x14ac:dyDescent="0.2">
      <c r="A56" s="12" t="s">
        <v>291</v>
      </c>
      <c r="B56" s="12">
        <v>-0.79549999999999998</v>
      </c>
      <c r="C56" s="12">
        <v>7.5868000000000002</v>
      </c>
      <c r="D56" s="37">
        <f t="shared" si="6"/>
        <v>14</v>
      </c>
      <c r="E56" s="12"/>
      <c r="F56" s="1"/>
      <c r="G56" s="62">
        <v>-1297.1563000000001</v>
      </c>
      <c r="H56" s="62">
        <v>8551.5535</v>
      </c>
      <c r="I56" s="62">
        <f t="shared" si="7"/>
        <v>14000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ySplit="1" topLeftCell="A2" activePane="bottomLeft" state="frozen"/>
      <selection pane="bottomLeft" activeCell="N66" sqref="N66"/>
    </sheetView>
  </sheetViews>
  <sheetFormatPr defaultRowHeight="12.75" x14ac:dyDescent="0.2"/>
  <sheetData>
    <row r="1" spans="1:11" x14ac:dyDescent="0.2">
      <c r="B1" t="s">
        <v>395</v>
      </c>
    </row>
    <row r="2" spans="1:11" x14ac:dyDescent="0.2">
      <c r="B2" t="s">
        <v>0</v>
      </c>
      <c r="C2" t="s">
        <v>1</v>
      </c>
      <c r="D2" t="s">
        <v>2</v>
      </c>
      <c r="I2" t="s">
        <v>0</v>
      </c>
      <c r="J2" t="s">
        <v>1</v>
      </c>
      <c r="K2" t="s">
        <v>2</v>
      </c>
    </row>
    <row r="3" spans="1:11" x14ac:dyDescent="0.2">
      <c r="A3" s="27" t="s">
        <v>389</v>
      </c>
    </row>
    <row r="4" spans="1:11" x14ac:dyDescent="0.2">
      <c r="A4">
        <v>2</v>
      </c>
      <c r="B4" s="58">
        <v>-8.5492000000000008</v>
      </c>
      <c r="C4" s="58">
        <v>14.538600000000001</v>
      </c>
      <c r="D4" s="58">
        <v>9.6999999999999993</v>
      </c>
      <c r="F4">
        <v>1.363</v>
      </c>
      <c r="G4" s="27">
        <f>F4</f>
        <v>1.363</v>
      </c>
      <c r="I4">
        <f t="shared" ref="I4:K19" si="0">mm*B4</f>
        <v>-8549.2000000000007</v>
      </c>
      <c r="J4">
        <f t="shared" si="0"/>
        <v>14538.6</v>
      </c>
      <c r="K4">
        <f t="shared" si="0"/>
        <v>9700</v>
      </c>
    </row>
    <row r="5" spans="1:11" x14ac:dyDescent="0.2">
      <c r="A5">
        <v>3</v>
      </c>
      <c r="B5" s="58">
        <v>-8.1306999999999992</v>
      </c>
      <c r="C5" s="58">
        <v>14.7973</v>
      </c>
      <c r="D5" s="58">
        <f>7.102+3.627</f>
        <v>10.728999999999999</v>
      </c>
      <c r="F5">
        <v>0.49199999999999999</v>
      </c>
      <c r="G5">
        <f>G4+F5</f>
        <v>1.855</v>
      </c>
      <c r="I5">
        <f t="shared" si="0"/>
        <v>-8130.6999999999989</v>
      </c>
      <c r="J5">
        <f t="shared" si="0"/>
        <v>14797.3</v>
      </c>
      <c r="K5">
        <f t="shared" si="0"/>
        <v>10729</v>
      </c>
    </row>
    <row r="6" spans="1:11" x14ac:dyDescent="0.2">
      <c r="A6">
        <v>4</v>
      </c>
      <c r="B6" s="58">
        <v>-7.2709000000000001</v>
      </c>
      <c r="C6" s="58">
        <v>15.307700000000001</v>
      </c>
      <c r="D6" s="58">
        <f>9.937+2.209</f>
        <v>12.145999999999999</v>
      </c>
      <c r="F6">
        <v>1</v>
      </c>
      <c r="G6">
        <f t="shared" ref="G6:G19" si="1">G5+F6</f>
        <v>2.855</v>
      </c>
      <c r="I6">
        <f t="shared" si="0"/>
        <v>-7270.9000000000005</v>
      </c>
      <c r="J6">
        <f t="shared" si="0"/>
        <v>15307.7</v>
      </c>
      <c r="K6">
        <f t="shared" si="0"/>
        <v>12145.999999999998</v>
      </c>
    </row>
    <row r="7" spans="1:11" x14ac:dyDescent="0.2">
      <c r="A7">
        <v>5</v>
      </c>
      <c r="B7" s="58">
        <v>-6.3989000000000003</v>
      </c>
      <c r="C7" s="58">
        <v>15.7973</v>
      </c>
      <c r="D7" s="58">
        <f>11.393+1.731</f>
        <v>13.124000000000001</v>
      </c>
      <c r="F7">
        <v>1</v>
      </c>
      <c r="G7">
        <f t="shared" si="1"/>
        <v>3.855</v>
      </c>
      <c r="I7">
        <f t="shared" si="0"/>
        <v>-6398.9000000000005</v>
      </c>
      <c r="J7">
        <f t="shared" si="0"/>
        <v>15797.3</v>
      </c>
      <c r="K7">
        <f t="shared" si="0"/>
        <v>13124</v>
      </c>
    </row>
    <row r="8" spans="1:11" x14ac:dyDescent="0.2">
      <c r="A8">
        <v>6</v>
      </c>
      <c r="B8" s="58">
        <v>-5.5153999999999996</v>
      </c>
      <c r="C8" s="58">
        <v>16.265699999999999</v>
      </c>
      <c r="D8" s="58">
        <f>12.342+1.511</f>
        <v>13.853</v>
      </c>
      <c r="F8">
        <v>1</v>
      </c>
      <c r="G8">
        <f t="shared" si="1"/>
        <v>4.8550000000000004</v>
      </c>
      <c r="I8">
        <f t="shared" si="0"/>
        <v>-5515.4</v>
      </c>
      <c r="J8">
        <f t="shared" si="0"/>
        <v>16265.699999999999</v>
      </c>
      <c r="K8">
        <f t="shared" si="0"/>
        <v>13853</v>
      </c>
    </row>
    <row r="9" spans="1:11" x14ac:dyDescent="0.2">
      <c r="A9">
        <v>7</v>
      </c>
      <c r="B9" s="58">
        <v>-4.1696</v>
      </c>
      <c r="C9" s="58">
        <v>16.927900000000001</v>
      </c>
      <c r="D9" s="58">
        <f>13.29+1.342</f>
        <v>14.632</v>
      </c>
      <c r="F9">
        <v>1.5</v>
      </c>
      <c r="G9">
        <f t="shared" si="1"/>
        <v>6.3550000000000004</v>
      </c>
      <c r="I9">
        <f t="shared" si="0"/>
        <v>-4169.6000000000004</v>
      </c>
      <c r="J9">
        <f t="shared" si="0"/>
        <v>16927.900000000001</v>
      </c>
      <c r="K9">
        <f t="shared" si="0"/>
        <v>14632</v>
      </c>
    </row>
    <row r="10" spans="1:11" x14ac:dyDescent="0.2">
      <c r="A10">
        <v>8</v>
      </c>
      <c r="B10" s="58">
        <v>-2.8007</v>
      </c>
      <c r="C10" s="58">
        <v>17.540900000000001</v>
      </c>
      <c r="D10" s="58">
        <f>13.872+1.256</f>
        <v>15.128</v>
      </c>
      <c r="F10">
        <v>1.5</v>
      </c>
      <c r="G10">
        <f t="shared" si="1"/>
        <v>7.8550000000000004</v>
      </c>
      <c r="I10">
        <f t="shared" si="0"/>
        <v>-2800.7</v>
      </c>
      <c r="J10">
        <f t="shared" si="0"/>
        <v>17540.900000000001</v>
      </c>
      <c r="K10">
        <f t="shared" si="0"/>
        <v>15128</v>
      </c>
    </row>
    <row r="11" spans="1:11" x14ac:dyDescent="0.2">
      <c r="A11">
        <v>9</v>
      </c>
      <c r="B11" s="58">
        <v>-1.4104000000000001</v>
      </c>
      <c r="C11" s="58">
        <v>18.103899999999999</v>
      </c>
      <c r="D11" s="58">
        <f>14.182+1.215</f>
        <v>15.397</v>
      </c>
      <c r="F11">
        <v>1.5</v>
      </c>
      <c r="G11">
        <f t="shared" si="1"/>
        <v>9.3550000000000004</v>
      </c>
      <c r="I11">
        <f t="shared" si="0"/>
        <v>-1410.4</v>
      </c>
      <c r="J11">
        <f t="shared" si="0"/>
        <v>18103.899999999998</v>
      </c>
      <c r="K11">
        <f t="shared" si="0"/>
        <v>15397</v>
      </c>
    </row>
    <row r="12" spans="1:11" x14ac:dyDescent="0.2">
      <c r="A12">
        <v>10</v>
      </c>
      <c r="B12" s="58">
        <v>-6.9999999999999999E-4</v>
      </c>
      <c r="C12" s="58">
        <v>18.616299999999999</v>
      </c>
      <c r="D12" s="58">
        <f>14.257+1.203</f>
        <v>15.459999999999999</v>
      </c>
      <c r="F12">
        <v>1.5</v>
      </c>
      <c r="G12">
        <f t="shared" si="1"/>
        <v>10.855</v>
      </c>
      <c r="I12">
        <f t="shared" si="0"/>
        <v>-0.7</v>
      </c>
      <c r="J12">
        <f t="shared" si="0"/>
        <v>18616.3</v>
      </c>
      <c r="K12">
        <f t="shared" si="0"/>
        <v>15459.999999999998</v>
      </c>
    </row>
    <row r="13" spans="1:11" x14ac:dyDescent="0.2">
      <c r="A13">
        <v>11</v>
      </c>
      <c r="B13" s="58">
        <v>1.4266000000000001</v>
      </c>
      <c r="C13" s="58">
        <v>19.077200000000001</v>
      </c>
      <c r="D13" s="58">
        <f>14.113+1.216</f>
        <v>15.328999999999999</v>
      </c>
      <c r="F13">
        <v>1.5</v>
      </c>
      <c r="G13">
        <f t="shared" si="1"/>
        <v>12.355</v>
      </c>
      <c r="I13">
        <f t="shared" si="0"/>
        <v>1426.6000000000001</v>
      </c>
      <c r="J13">
        <f t="shared" si="0"/>
        <v>19077.2</v>
      </c>
      <c r="K13">
        <f t="shared" si="0"/>
        <v>15328.999999999998</v>
      </c>
    </row>
    <row r="14" spans="1:11" x14ac:dyDescent="0.2">
      <c r="A14">
        <v>12</v>
      </c>
      <c r="B14" s="58">
        <v>2.8696999999999999</v>
      </c>
      <c r="C14" s="58">
        <v>19.4862</v>
      </c>
      <c r="D14" s="58">
        <f>13.744+1.254</f>
        <v>14.997999999999999</v>
      </c>
      <c r="F14">
        <v>1.5</v>
      </c>
      <c r="G14">
        <f t="shared" si="1"/>
        <v>13.855</v>
      </c>
      <c r="I14">
        <f t="shared" si="0"/>
        <v>2869.7</v>
      </c>
      <c r="J14">
        <f t="shared" si="0"/>
        <v>19486.2</v>
      </c>
      <c r="K14">
        <f t="shared" si="0"/>
        <v>14998</v>
      </c>
    </row>
    <row r="15" spans="1:11" x14ac:dyDescent="0.2">
      <c r="A15">
        <v>13</v>
      </c>
      <c r="B15" s="58">
        <v>4.3266</v>
      </c>
      <c r="C15" s="58">
        <v>19.842700000000001</v>
      </c>
      <c r="D15" s="58">
        <f>13.126+1.327</f>
        <v>14.452999999999999</v>
      </c>
      <c r="F15">
        <v>1.5</v>
      </c>
      <c r="G15">
        <f t="shared" si="1"/>
        <v>15.355</v>
      </c>
      <c r="I15">
        <f t="shared" si="0"/>
        <v>4326.6000000000004</v>
      </c>
      <c r="J15">
        <f t="shared" si="0"/>
        <v>19842.7</v>
      </c>
      <c r="K15">
        <f t="shared" si="0"/>
        <v>14453</v>
      </c>
    </row>
    <row r="16" spans="1:11" x14ac:dyDescent="0.2">
      <c r="A16">
        <v>14</v>
      </c>
      <c r="B16" s="58">
        <v>5.7954999999999997</v>
      </c>
      <c r="C16" s="58">
        <v>20.146100000000001</v>
      </c>
      <c r="D16" s="58">
        <f>12.203+1.453</f>
        <v>13.655999999999999</v>
      </c>
      <c r="F16">
        <v>1.5</v>
      </c>
      <c r="G16">
        <f t="shared" si="1"/>
        <v>16.855</v>
      </c>
      <c r="I16">
        <f t="shared" si="0"/>
        <v>5795.5</v>
      </c>
      <c r="J16">
        <f t="shared" si="0"/>
        <v>20146.100000000002</v>
      </c>
      <c r="K16">
        <f t="shared" si="0"/>
        <v>13655.999999999998</v>
      </c>
    </row>
    <row r="17" spans="1:11" x14ac:dyDescent="0.2">
      <c r="A17">
        <v>15</v>
      </c>
      <c r="B17" s="58">
        <v>6.7805</v>
      </c>
      <c r="C17" s="58">
        <v>20.3188</v>
      </c>
      <c r="D17" s="58">
        <f>11.364+1.591</f>
        <v>12.955</v>
      </c>
      <c r="F17">
        <v>1</v>
      </c>
      <c r="G17">
        <f t="shared" si="1"/>
        <v>17.855</v>
      </c>
      <c r="I17">
        <f t="shared" si="0"/>
        <v>6780.5</v>
      </c>
      <c r="J17">
        <f t="shared" si="0"/>
        <v>20318.8</v>
      </c>
      <c r="K17">
        <f t="shared" si="0"/>
        <v>12955</v>
      </c>
    </row>
    <row r="18" spans="1:11" x14ac:dyDescent="0.2">
      <c r="A18">
        <v>16</v>
      </c>
      <c r="B18" s="58">
        <v>7.7693000000000003</v>
      </c>
      <c r="C18" s="58">
        <v>20.467600000000001</v>
      </c>
      <c r="D18" s="58">
        <f>10.26+1.816</f>
        <v>12.076000000000001</v>
      </c>
      <c r="F18">
        <v>1</v>
      </c>
      <c r="G18">
        <f t="shared" si="1"/>
        <v>18.855</v>
      </c>
      <c r="I18">
        <f t="shared" si="0"/>
        <v>7769.3</v>
      </c>
      <c r="J18">
        <f t="shared" si="0"/>
        <v>20467.600000000002</v>
      </c>
      <c r="K18">
        <f t="shared" si="0"/>
        <v>12076</v>
      </c>
    </row>
    <row r="19" spans="1:11" x14ac:dyDescent="0.2">
      <c r="A19">
        <v>17</v>
      </c>
      <c r="B19" s="58">
        <v>8.2604000000000006</v>
      </c>
      <c r="C19" s="58">
        <v>20.532499999999999</v>
      </c>
      <c r="D19" s="58">
        <v>11.56</v>
      </c>
      <c r="F19">
        <v>1</v>
      </c>
      <c r="G19">
        <f t="shared" si="1"/>
        <v>19.855</v>
      </c>
      <c r="I19">
        <f t="shared" si="0"/>
        <v>8260.4000000000015</v>
      </c>
      <c r="J19">
        <f t="shared" si="0"/>
        <v>20532.5</v>
      </c>
      <c r="K19">
        <f t="shared" si="0"/>
        <v>11560</v>
      </c>
    </row>
    <row r="21" spans="1:11" x14ac:dyDescent="0.2">
      <c r="B21" t="s">
        <v>388</v>
      </c>
    </row>
    <row r="22" spans="1:11" x14ac:dyDescent="0.2">
      <c r="B22" t="s">
        <v>0</v>
      </c>
      <c r="C22" t="s">
        <v>1</v>
      </c>
      <c r="D22" t="s">
        <v>2</v>
      </c>
      <c r="I22" t="s">
        <v>0</v>
      </c>
      <c r="J22" t="s">
        <v>1</v>
      </c>
      <c r="K22" t="s">
        <v>2</v>
      </c>
    </row>
    <row r="23" spans="1:11" x14ac:dyDescent="0.2">
      <c r="A23" s="27" t="s">
        <v>389</v>
      </c>
    </row>
    <row r="24" spans="1:11" x14ac:dyDescent="0.2">
      <c r="A24">
        <v>25</v>
      </c>
      <c r="B24">
        <v>-9.1325000000000003</v>
      </c>
      <c r="C24">
        <v>17.611000000000001</v>
      </c>
      <c r="D24">
        <v>9.6999999999999993</v>
      </c>
      <c r="I24">
        <f t="shared" ref="I24:K39" si="2">mm*B24</f>
        <v>-9132.5</v>
      </c>
      <c r="J24">
        <f t="shared" si="2"/>
        <v>17611</v>
      </c>
      <c r="K24">
        <f t="shared" si="2"/>
        <v>9700</v>
      </c>
    </row>
    <row r="25" spans="1:11" x14ac:dyDescent="0.2">
      <c r="A25">
        <v>4</v>
      </c>
      <c r="B25" s="58">
        <v>-8.7704000000000004</v>
      </c>
      <c r="C25" s="58">
        <v>17.7194</v>
      </c>
      <c r="D25">
        <v>10.427999999999999</v>
      </c>
      <c r="I25">
        <f t="shared" si="2"/>
        <v>-8770.4</v>
      </c>
      <c r="J25">
        <f t="shared" si="2"/>
        <v>17719.400000000001</v>
      </c>
      <c r="K25">
        <f t="shared" si="2"/>
        <v>10427.999999999998</v>
      </c>
    </row>
    <row r="26" spans="1:11" x14ac:dyDescent="0.2">
      <c r="A26">
        <v>5</v>
      </c>
      <c r="B26" s="58">
        <v>-7.8095999999999997</v>
      </c>
      <c r="C26" s="58">
        <v>17.9968</v>
      </c>
      <c r="D26">
        <v>11.853</v>
      </c>
      <c r="I26">
        <f t="shared" si="2"/>
        <v>-7809.5999999999995</v>
      </c>
      <c r="J26">
        <f t="shared" si="2"/>
        <v>17996.8</v>
      </c>
      <c r="K26">
        <f t="shared" si="2"/>
        <v>11853</v>
      </c>
    </row>
    <row r="27" spans="1:11" x14ac:dyDescent="0.2">
      <c r="A27">
        <v>6</v>
      </c>
      <c r="B27" s="58">
        <v>-6.8449999999999998</v>
      </c>
      <c r="C27" s="58">
        <v>18.260400000000001</v>
      </c>
      <c r="D27">
        <v>12.866999999999999</v>
      </c>
      <c r="I27">
        <f t="shared" si="2"/>
        <v>-6845</v>
      </c>
      <c r="J27">
        <f t="shared" si="2"/>
        <v>18260.400000000001</v>
      </c>
      <c r="K27">
        <f t="shared" si="2"/>
        <v>12867</v>
      </c>
    </row>
    <row r="28" spans="1:11" x14ac:dyDescent="0.2">
      <c r="A28">
        <v>7</v>
      </c>
      <c r="B28" s="58">
        <v>-5.8765999999999998</v>
      </c>
      <c r="C28" s="58">
        <v>18.510000000000002</v>
      </c>
      <c r="D28">
        <v>13.635</v>
      </c>
      <c r="I28">
        <f t="shared" si="2"/>
        <v>-5876.5999999999995</v>
      </c>
      <c r="J28">
        <f t="shared" si="2"/>
        <v>18510</v>
      </c>
      <c r="K28">
        <f t="shared" si="2"/>
        <v>13635</v>
      </c>
    </row>
    <row r="29" spans="1:11" x14ac:dyDescent="0.2">
      <c r="A29">
        <v>8</v>
      </c>
      <c r="B29" s="58">
        <v>-4.4177</v>
      </c>
      <c r="C29" s="58">
        <v>18.8582</v>
      </c>
      <c r="D29">
        <v>14.461</v>
      </c>
      <c r="I29">
        <f t="shared" si="2"/>
        <v>-4417.7</v>
      </c>
      <c r="J29">
        <f t="shared" si="2"/>
        <v>18858.2</v>
      </c>
      <c r="K29">
        <f t="shared" si="2"/>
        <v>14461</v>
      </c>
    </row>
    <row r="30" spans="1:11" x14ac:dyDescent="0.2">
      <c r="A30">
        <v>9</v>
      </c>
      <c r="B30" s="58">
        <v>-2.9514999999999998</v>
      </c>
      <c r="C30" s="58">
        <v>19.174900000000001</v>
      </c>
      <c r="D30">
        <v>14.997</v>
      </c>
      <c r="I30">
        <f t="shared" si="2"/>
        <v>-2951.5</v>
      </c>
      <c r="J30">
        <f t="shared" si="2"/>
        <v>19174.900000000001</v>
      </c>
      <c r="K30">
        <f t="shared" si="2"/>
        <v>14997</v>
      </c>
    </row>
    <row r="31" spans="1:11" x14ac:dyDescent="0.2">
      <c r="A31">
        <v>10</v>
      </c>
      <c r="B31" s="58">
        <v>-1.4787999999999999</v>
      </c>
      <c r="C31" s="58">
        <v>19.459800000000001</v>
      </c>
      <c r="D31">
        <v>15.292</v>
      </c>
      <c r="I31">
        <f t="shared" si="2"/>
        <v>-1478.8</v>
      </c>
      <c r="J31">
        <f t="shared" si="2"/>
        <v>19459.800000000003</v>
      </c>
      <c r="K31">
        <f t="shared" si="2"/>
        <v>15292</v>
      </c>
    </row>
    <row r="32" spans="1:11" x14ac:dyDescent="0.2">
      <c r="A32">
        <v>11</v>
      </c>
      <c r="B32" s="58">
        <v>-2.9999999999999997E-4</v>
      </c>
      <c r="C32" s="58">
        <v>19.712800000000001</v>
      </c>
      <c r="D32">
        <v>15.375</v>
      </c>
      <c r="I32">
        <f t="shared" si="2"/>
        <v>-0.3</v>
      </c>
      <c r="J32">
        <f t="shared" si="2"/>
        <v>19712.800000000003</v>
      </c>
      <c r="K32">
        <f t="shared" si="2"/>
        <v>15375</v>
      </c>
    </row>
    <row r="33" spans="1:11" x14ac:dyDescent="0.2">
      <c r="A33">
        <v>12</v>
      </c>
      <c r="B33" s="58">
        <v>1.4833000000000001</v>
      </c>
      <c r="C33" s="58">
        <v>19.933900000000001</v>
      </c>
      <c r="D33">
        <v>15.252000000000001</v>
      </c>
      <c r="I33">
        <f t="shared" si="2"/>
        <v>1483.3</v>
      </c>
      <c r="J33">
        <f t="shared" si="2"/>
        <v>19933.900000000001</v>
      </c>
      <c r="K33">
        <f t="shared" si="2"/>
        <v>15252</v>
      </c>
    </row>
    <row r="34" spans="1:11" x14ac:dyDescent="0.2">
      <c r="A34">
        <v>13</v>
      </c>
      <c r="B34" s="58">
        <v>2.9712999999999998</v>
      </c>
      <c r="C34" s="58">
        <v>20.122800000000002</v>
      </c>
      <c r="D34">
        <v>14.922000000000001</v>
      </c>
      <c r="I34">
        <f t="shared" si="2"/>
        <v>2971.2999999999997</v>
      </c>
      <c r="J34">
        <f t="shared" si="2"/>
        <v>20122.800000000003</v>
      </c>
      <c r="K34">
        <f t="shared" si="2"/>
        <v>14922</v>
      </c>
    </row>
    <row r="35" spans="1:11" x14ac:dyDescent="0.2">
      <c r="A35">
        <v>14</v>
      </c>
      <c r="B35" s="58">
        <v>4.4630000000000001</v>
      </c>
      <c r="C35" s="58">
        <v>20.279599999999999</v>
      </c>
      <c r="D35">
        <v>14.365</v>
      </c>
      <c r="I35">
        <f t="shared" si="2"/>
        <v>4463</v>
      </c>
      <c r="J35">
        <f t="shared" si="2"/>
        <v>20279.599999999999</v>
      </c>
      <c r="K35">
        <f t="shared" si="2"/>
        <v>14365</v>
      </c>
    </row>
    <row r="36" spans="1:11" x14ac:dyDescent="0.2">
      <c r="A36">
        <v>15</v>
      </c>
      <c r="B36" s="58">
        <v>5.9577999999999998</v>
      </c>
      <c r="C36" s="58">
        <v>20.4041</v>
      </c>
      <c r="D36">
        <v>13.544</v>
      </c>
      <c r="I36">
        <f t="shared" si="2"/>
        <v>5957.8</v>
      </c>
      <c r="J36">
        <f t="shared" si="2"/>
        <v>20404.099999999999</v>
      </c>
      <c r="K36">
        <f t="shared" si="2"/>
        <v>13544</v>
      </c>
    </row>
    <row r="37" spans="1:11" x14ac:dyDescent="0.2">
      <c r="A37">
        <v>16</v>
      </c>
      <c r="B37" s="58">
        <v>6.9557000000000002</v>
      </c>
      <c r="C37" s="58">
        <v>20.469100000000001</v>
      </c>
      <c r="D37">
        <v>12.813000000000001</v>
      </c>
      <c r="I37">
        <f t="shared" si="2"/>
        <v>6955.7</v>
      </c>
      <c r="J37">
        <f t="shared" si="2"/>
        <v>20469.100000000002</v>
      </c>
      <c r="K37">
        <f t="shared" si="2"/>
        <v>12813</v>
      </c>
    </row>
    <row r="38" spans="1:11" x14ac:dyDescent="0.2">
      <c r="A38">
        <v>17</v>
      </c>
      <c r="B38" s="58">
        <v>7.9543999999999997</v>
      </c>
      <c r="C38" s="58">
        <v>20.5198</v>
      </c>
      <c r="D38">
        <v>11.89</v>
      </c>
      <c r="I38">
        <f t="shared" si="2"/>
        <v>7954.4</v>
      </c>
      <c r="J38">
        <f t="shared" si="2"/>
        <v>20519.8</v>
      </c>
      <c r="K38">
        <f t="shared" si="2"/>
        <v>11890</v>
      </c>
    </row>
    <row r="39" spans="1:11" x14ac:dyDescent="0.2">
      <c r="A39">
        <v>18</v>
      </c>
      <c r="B39" s="58">
        <f>B19</f>
        <v>8.2604000000000006</v>
      </c>
      <c r="C39" s="58">
        <f>C19</f>
        <v>20.532499999999999</v>
      </c>
      <c r="D39">
        <f>D19</f>
        <v>11.56</v>
      </c>
      <c r="I39">
        <f t="shared" si="2"/>
        <v>8260.4000000000015</v>
      </c>
      <c r="J39">
        <f t="shared" si="2"/>
        <v>20532.5</v>
      </c>
      <c r="K39">
        <f t="shared" si="2"/>
        <v>11560</v>
      </c>
    </row>
    <row r="41" spans="1:11" x14ac:dyDescent="0.2">
      <c r="B41" t="s">
        <v>395</v>
      </c>
    </row>
    <row r="42" spans="1:11" x14ac:dyDescent="0.2">
      <c r="A42" s="27" t="s">
        <v>390</v>
      </c>
    </row>
    <row r="43" spans="1:11" x14ac:dyDescent="0.2">
      <c r="A43">
        <v>1</v>
      </c>
      <c r="B43">
        <v>-8.8264999999999993</v>
      </c>
      <c r="C43">
        <v>14.363300000000001</v>
      </c>
      <c r="D43">
        <v>9.6999999999999993</v>
      </c>
      <c r="I43">
        <f t="shared" ref="I43" si="3">mm*B43</f>
        <v>-8826.5</v>
      </c>
      <c r="J43">
        <f t="shared" ref="J43" si="4">mm*C43</f>
        <v>14363.300000000001</v>
      </c>
      <c r="K43">
        <f t="shared" ref="K43" si="5">mm*D43</f>
        <v>9700</v>
      </c>
    </row>
    <row r="44" spans="1:11" x14ac:dyDescent="0.2">
      <c r="A44">
        <v>2</v>
      </c>
      <c r="B44" s="58">
        <v>-8.5492000000000008</v>
      </c>
      <c r="C44" s="58">
        <v>14.538600000000001</v>
      </c>
      <c r="D44" s="58">
        <v>9.6999999999999993</v>
      </c>
      <c r="F44">
        <v>1.363</v>
      </c>
      <c r="G44" s="27">
        <f>F44</f>
        <v>1.363</v>
      </c>
      <c r="I44">
        <f t="shared" ref="I44:I59" si="6">mm*B44</f>
        <v>-8549.2000000000007</v>
      </c>
      <c r="J44">
        <f t="shared" ref="J44:J59" si="7">mm*C44</f>
        <v>14538.6</v>
      </c>
      <c r="K44">
        <v>10423</v>
      </c>
    </row>
    <row r="45" spans="1:11" x14ac:dyDescent="0.2">
      <c r="A45">
        <v>3</v>
      </c>
      <c r="B45" s="58">
        <v>-8.1306999999999992</v>
      </c>
      <c r="C45" s="58">
        <v>14.7973</v>
      </c>
      <c r="D45" s="58">
        <f>7.102+3.627</f>
        <v>10.728999999999999</v>
      </c>
      <c r="F45">
        <v>0.49199999999999999</v>
      </c>
      <c r="G45">
        <f>G44+F45</f>
        <v>1.855</v>
      </c>
      <c r="I45">
        <f t="shared" si="6"/>
        <v>-8130.6999999999989</v>
      </c>
      <c r="J45">
        <f t="shared" si="7"/>
        <v>14797.3</v>
      </c>
      <c r="K45">
        <v>11317</v>
      </c>
    </row>
    <row r="46" spans="1:11" x14ac:dyDescent="0.2">
      <c r="A46">
        <v>4</v>
      </c>
      <c r="B46" s="58">
        <v>-7.2709000000000001</v>
      </c>
      <c r="C46" s="58">
        <v>15.307700000000001</v>
      </c>
      <c r="D46" s="58">
        <f>9.937+2.209</f>
        <v>12.145999999999999</v>
      </c>
      <c r="F46">
        <v>1</v>
      </c>
      <c r="G46">
        <f t="shared" ref="G46:G59" si="8">G45+F46</f>
        <v>2.855</v>
      </c>
      <c r="I46">
        <f t="shared" si="6"/>
        <v>-7270.9000000000005</v>
      </c>
      <c r="J46">
        <f t="shared" si="7"/>
        <v>15307.7</v>
      </c>
      <c r="K46">
        <v>12592</v>
      </c>
    </row>
    <row r="47" spans="1:11" x14ac:dyDescent="0.2">
      <c r="A47">
        <v>5</v>
      </c>
      <c r="B47" s="58">
        <v>-6.3989000000000003</v>
      </c>
      <c r="C47" s="58">
        <v>15.7973</v>
      </c>
      <c r="D47" s="58">
        <f>11.393+1.731</f>
        <v>13.124000000000001</v>
      </c>
      <c r="F47">
        <v>1</v>
      </c>
      <c r="G47">
        <f t="shared" si="8"/>
        <v>3.855</v>
      </c>
      <c r="I47">
        <f t="shared" si="6"/>
        <v>-6398.9000000000005</v>
      </c>
      <c r="J47">
        <f t="shared" si="7"/>
        <v>15797.3</v>
      </c>
      <c r="K47">
        <v>13511</v>
      </c>
    </row>
    <row r="48" spans="1:11" x14ac:dyDescent="0.2">
      <c r="A48">
        <v>6</v>
      </c>
      <c r="B48" s="58">
        <v>-5.5153999999999996</v>
      </c>
      <c r="C48" s="58">
        <v>16.265699999999999</v>
      </c>
      <c r="D48" s="58">
        <f>12.342+1.511</f>
        <v>13.853</v>
      </c>
      <c r="F48">
        <v>1</v>
      </c>
      <c r="G48">
        <f t="shared" si="8"/>
        <v>4.8550000000000004</v>
      </c>
      <c r="I48">
        <f t="shared" si="6"/>
        <v>-5515.4</v>
      </c>
      <c r="J48">
        <f t="shared" si="7"/>
        <v>16265.699999999999</v>
      </c>
      <c r="K48">
        <v>14206</v>
      </c>
    </row>
    <row r="49" spans="1:11" x14ac:dyDescent="0.2">
      <c r="A49">
        <v>7</v>
      </c>
      <c r="B49" s="58">
        <v>-4.1696</v>
      </c>
      <c r="C49" s="58">
        <v>16.927900000000001</v>
      </c>
      <c r="D49" s="58">
        <f>13.29+1.342</f>
        <v>14.632</v>
      </c>
      <c r="F49">
        <v>1.5</v>
      </c>
      <c r="G49">
        <f t="shared" si="8"/>
        <v>6.3550000000000004</v>
      </c>
      <c r="I49">
        <f t="shared" si="6"/>
        <v>-4169.6000000000004</v>
      </c>
      <c r="J49">
        <f t="shared" si="7"/>
        <v>16927.900000000001</v>
      </c>
      <c r="K49">
        <v>14956</v>
      </c>
    </row>
    <row r="50" spans="1:11" x14ac:dyDescent="0.2">
      <c r="A50">
        <v>8</v>
      </c>
      <c r="B50" s="58">
        <v>-2.8007</v>
      </c>
      <c r="C50" s="58">
        <v>17.540900000000001</v>
      </c>
      <c r="D50" s="58">
        <f>13.872+1.256</f>
        <v>15.128</v>
      </c>
      <c r="F50">
        <v>1.5</v>
      </c>
      <c r="G50">
        <f t="shared" si="8"/>
        <v>7.8550000000000004</v>
      </c>
      <c r="I50">
        <f t="shared" si="6"/>
        <v>-2800.7</v>
      </c>
      <c r="J50">
        <f t="shared" si="7"/>
        <v>17540.900000000001</v>
      </c>
      <c r="K50">
        <v>15437</v>
      </c>
    </row>
    <row r="51" spans="1:11" x14ac:dyDescent="0.2">
      <c r="A51">
        <v>9</v>
      </c>
      <c r="B51" s="58">
        <v>-1.4104000000000001</v>
      </c>
      <c r="C51" s="58">
        <v>18.103899999999999</v>
      </c>
      <c r="D51" s="58">
        <f>14.182+1.215</f>
        <v>15.397</v>
      </c>
      <c r="F51">
        <v>1.5</v>
      </c>
      <c r="G51">
        <f t="shared" si="8"/>
        <v>9.3550000000000004</v>
      </c>
      <c r="I51">
        <f t="shared" si="6"/>
        <v>-1410.4</v>
      </c>
      <c r="J51">
        <f t="shared" si="7"/>
        <v>18103.899999999998</v>
      </c>
      <c r="K51">
        <v>15698</v>
      </c>
    </row>
    <row r="52" spans="1:11" x14ac:dyDescent="0.2">
      <c r="A52">
        <v>10</v>
      </c>
      <c r="B52" s="58">
        <v>-6.9999999999999999E-4</v>
      </c>
      <c r="C52" s="58">
        <v>18.616299999999999</v>
      </c>
      <c r="D52" s="58">
        <f>14.257+1.203</f>
        <v>15.459999999999999</v>
      </c>
      <c r="F52">
        <v>1.5</v>
      </c>
      <c r="G52">
        <f t="shared" si="8"/>
        <v>10.855</v>
      </c>
      <c r="I52">
        <f t="shared" si="6"/>
        <v>-0.7</v>
      </c>
      <c r="J52">
        <f t="shared" si="7"/>
        <v>18616.3</v>
      </c>
      <c r="K52">
        <v>15760</v>
      </c>
    </row>
    <row r="53" spans="1:11" x14ac:dyDescent="0.2">
      <c r="A53">
        <v>11</v>
      </c>
      <c r="B53" s="58">
        <v>1.4266000000000001</v>
      </c>
      <c r="C53" s="58">
        <v>19.077200000000001</v>
      </c>
      <c r="D53" s="58">
        <f>14.113+1.216</f>
        <v>15.328999999999999</v>
      </c>
      <c r="F53">
        <v>1.5</v>
      </c>
      <c r="G53">
        <f t="shared" si="8"/>
        <v>12.355</v>
      </c>
      <c r="I53">
        <f t="shared" si="6"/>
        <v>1426.6000000000001</v>
      </c>
      <c r="J53">
        <f t="shared" si="7"/>
        <v>19077.2</v>
      </c>
      <c r="K53">
        <v>15632</v>
      </c>
    </row>
    <row r="54" spans="1:11" x14ac:dyDescent="0.2">
      <c r="A54">
        <v>12</v>
      </c>
      <c r="B54" s="58">
        <v>2.8696999999999999</v>
      </c>
      <c r="C54" s="58">
        <v>19.4862</v>
      </c>
      <c r="D54" s="58">
        <f>13.744+1.254</f>
        <v>14.997999999999999</v>
      </c>
      <c r="F54">
        <v>1.5</v>
      </c>
      <c r="G54">
        <f t="shared" si="8"/>
        <v>13.855</v>
      </c>
      <c r="I54">
        <f t="shared" si="6"/>
        <v>2869.7</v>
      </c>
      <c r="J54">
        <f t="shared" si="7"/>
        <v>19486.2</v>
      </c>
      <c r="K54">
        <v>15311</v>
      </c>
    </row>
    <row r="55" spans="1:11" x14ac:dyDescent="0.2">
      <c r="A55">
        <v>13</v>
      </c>
      <c r="B55" s="58">
        <v>4.3266</v>
      </c>
      <c r="C55" s="58">
        <v>19.842700000000001</v>
      </c>
      <c r="D55" s="58">
        <f>13.126+1.327</f>
        <v>14.452999999999999</v>
      </c>
      <c r="F55">
        <v>1.5</v>
      </c>
      <c r="G55">
        <f t="shared" si="8"/>
        <v>15.355</v>
      </c>
      <c r="I55">
        <f t="shared" si="6"/>
        <v>4326.6000000000004</v>
      </c>
      <c r="J55">
        <f t="shared" si="7"/>
        <v>19842.7</v>
      </c>
      <c r="K55">
        <v>14780</v>
      </c>
    </row>
    <row r="56" spans="1:11" x14ac:dyDescent="0.2">
      <c r="A56">
        <v>14</v>
      </c>
      <c r="B56" s="58">
        <v>5.7954999999999997</v>
      </c>
      <c r="C56" s="58">
        <v>20.146100000000001</v>
      </c>
      <c r="D56" s="58">
        <f>12.203+1.453</f>
        <v>13.655999999999999</v>
      </c>
      <c r="F56">
        <v>1.5</v>
      </c>
      <c r="G56">
        <f t="shared" si="8"/>
        <v>16.855</v>
      </c>
      <c r="I56">
        <f t="shared" si="6"/>
        <v>5795.5</v>
      </c>
      <c r="J56">
        <f t="shared" si="7"/>
        <v>20146.100000000002</v>
      </c>
      <c r="K56">
        <v>14009</v>
      </c>
    </row>
    <row r="57" spans="1:11" x14ac:dyDescent="0.2">
      <c r="A57">
        <v>15</v>
      </c>
      <c r="B57" s="58">
        <v>6.7805</v>
      </c>
      <c r="C57" s="58">
        <v>20.3188</v>
      </c>
      <c r="D57" s="58">
        <f>11.364+1.591</f>
        <v>12.955</v>
      </c>
      <c r="F57">
        <v>1</v>
      </c>
      <c r="G57">
        <f t="shared" si="8"/>
        <v>17.855</v>
      </c>
      <c r="I57">
        <f t="shared" si="6"/>
        <v>6780.5</v>
      </c>
      <c r="J57">
        <f t="shared" si="7"/>
        <v>20318.8</v>
      </c>
      <c r="K57">
        <v>13333</v>
      </c>
    </row>
    <row r="58" spans="1:11" x14ac:dyDescent="0.2">
      <c r="A58">
        <v>16</v>
      </c>
      <c r="B58" s="58">
        <v>7.7693000000000003</v>
      </c>
      <c r="C58" s="58">
        <v>20.467600000000001</v>
      </c>
      <c r="D58" s="58">
        <f>10.26+1.816</f>
        <v>12.076000000000001</v>
      </c>
      <c r="F58">
        <v>1</v>
      </c>
      <c r="G58">
        <f t="shared" si="8"/>
        <v>18.855</v>
      </c>
      <c r="I58">
        <f t="shared" si="6"/>
        <v>7769.3</v>
      </c>
      <c r="J58">
        <f t="shared" si="7"/>
        <v>20467.600000000002</v>
      </c>
      <c r="K58">
        <v>12492</v>
      </c>
    </row>
    <row r="59" spans="1:11" x14ac:dyDescent="0.2">
      <c r="A59">
        <v>17</v>
      </c>
      <c r="B59" s="58">
        <v>8.2604000000000006</v>
      </c>
      <c r="C59" s="58">
        <v>20.532499999999999</v>
      </c>
      <c r="D59" s="58">
        <v>11.56</v>
      </c>
      <c r="F59">
        <v>1</v>
      </c>
      <c r="G59">
        <f t="shared" si="8"/>
        <v>19.855</v>
      </c>
      <c r="I59">
        <f t="shared" si="6"/>
        <v>8260.4000000000015</v>
      </c>
      <c r="J59">
        <f t="shared" si="7"/>
        <v>20532.5</v>
      </c>
      <c r="K59">
        <v>12003</v>
      </c>
    </row>
    <row r="61" spans="1:11" x14ac:dyDescent="0.2">
      <c r="B61" t="s">
        <v>388</v>
      </c>
    </row>
    <row r="62" spans="1:11" x14ac:dyDescent="0.2">
      <c r="A62" s="27" t="s">
        <v>390</v>
      </c>
    </row>
    <row r="63" spans="1:11" x14ac:dyDescent="0.2">
      <c r="A63" s="27"/>
      <c r="B63">
        <v>-9.4530999999999992</v>
      </c>
      <c r="C63">
        <v>17.513100000000001</v>
      </c>
      <c r="D63">
        <v>9.6999999999999993</v>
      </c>
      <c r="I63">
        <f t="shared" ref="I63" si="9">mm*B63</f>
        <v>-9453.0999999999985</v>
      </c>
      <c r="J63">
        <f t="shared" ref="J63" si="10">mm*C63</f>
        <v>17513.100000000002</v>
      </c>
      <c r="K63">
        <f t="shared" ref="K63" si="11">mm*D63</f>
        <v>9700</v>
      </c>
    </row>
    <row r="64" spans="1:11" x14ac:dyDescent="0.2">
      <c r="A64">
        <v>25</v>
      </c>
      <c r="B64">
        <v>-9.1325000000000003</v>
      </c>
      <c r="C64">
        <v>17.611000000000001</v>
      </c>
      <c r="D64">
        <v>9.6999999999999993</v>
      </c>
      <c r="I64">
        <f t="shared" ref="I64:I79" si="12">mm*B64</f>
        <v>-9132.5</v>
      </c>
      <c r="J64">
        <f t="shared" ref="J64:J79" si="13">mm*C64</f>
        <v>17611</v>
      </c>
      <c r="K64">
        <v>10362</v>
      </c>
    </row>
    <row r="65" spans="1:11" x14ac:dyDescent="0.2">
      <c r="A65">
        <v>4</v>
      </c>
      <c r="B65" s="58">
        <v>-8.7704000000000004</v>
      </c>
      <c r="C65" s="58">
        <v>17.7194</v>
      </c>
      <c r="D65">
        <v>10.427999999999999</v>
      </c>
      <c r="I65">
        <f t="shared" si="12"/>
        <v>-8770.4</v>
      </c>
      <c r="J65">
        <f t="shared" si="13"/>
        <v>17719.400000000001</v>
      </c>
      <c r="K65">
        <v>11010</v>
      </c>
    </row>
    <row r="66" spans="1:11" x14ac:dyDescent="0.2">
      <c r="A66">
        <v>5</v>
      </c>
      <c r="B66" s="58">
        <v>-7.8095999999999997</v>
      </c>
      <c r="C66" s="58">
        <v>17.9968</v>
      </c>
      <c r="D66">
        <v>11.853</v>
      </c>
      <c r="I66">
        <f t="shared" si="12"/>
        <v>-7809.5999999999995</v>
      </c>
      <c r="J66">
        <f t="shared" si="13"/>
        <v>17996.8</v>
      </c>
      <c r="K66">
        <v>12307</v>
      </c>
    </row>
    <row r="67" spans="1:11" x14ac:dyDescent="0.2">
      <c r="A67">
        <v>6</v>
      </c>
      <c r="B67" s="58">
        <v>-6.8449999999999998</v>
      </c>
      <c r="C67" s="58">
        <v>18.260400000000001</v>
      </c>
      <c r="D67">
        <v>12.866999999999999</v>
      </c>
      <c r="I67">
        <f t="shared" si="12"/>
        <v>-6845</v>
      </c>
      <c r="J67">
        <f t="shared" si="13"/>
        <v>18260.400000000001</v>
      </c>
      <c r="K67">
        <v>13262</v>
      </c>
    </row>
    <row r="68" spans="1:11" x14ac:dyDescent="0.2">
      <c r="A68">
        <v>7</v>
      </c>
      <c r="B68" s="58">
        <v>-5.8765999999999998</v>
      </c>
      <c r="C68" s="58">
        <v>18.510000000000002</v>
      </c>
      <c r="D68">
        <v>13.635</v>
      </c>
      <c r="I68">
        <f t="shared" si="12"/>
        <v>-5876.5999999999995</v>
      </c>
      <c r="J68">
        <f t="shared" si="13"/>
        <v>18510</v>
      </c>
      <c r="K68">
        <v>13993</v>
      </c>
    </row>
    <row r="69" spans="1:11" x14ac:dyDescent="0.2">
      <c r="A69">
        <v>8</v>
      </c>
      <c r="B69" s="58">
        <v>-4.4177</v>
      </c>
      <c r="C69" s="58">
        <v>18.8582</v>
      </c>
      <c r="D69">
        <v>14.461</v>
      </c>
      <c r="I69">
        <f t="shared" si="12"/>
        <v>-4417.7</v>
      </c>
      <c r="J69">
        <f t="shared" si="13"/>
        <v>18858.2</v>
      </c>
      <c r="K69">
        <v>14789</v>
      </c>
    </row>
    <row r="70" spans="1:11" x14ac:dyDescent="0.2">
      <c r="A70">
        <v>9</v>
      </c>
      <c r="B70" s="58">
        <v>-2.9514999999999998</v>
      </c>
      <c r="C70" s="58">
        <v>19.174900000000001</v>
      </c>
      <c r="D70">
        <v>14.997</v>
      </c>
      <c r="I70">
        <f t="shared" si="12"/>
        <v>-2951.5</v>
      </c>
      <c r="J70">
        <f t="shared" si="13"/>
        <v>19174.900000000001</v>
      </c>
      <c r="K70">
        <v>15307</v>
      </c>
    </row>
    <row r="71" spans="1:11" x14ac:dyDescent="0.2">
      <c r="A71">
        <v>10</v>
      </c>
      <c r="B71" s="58">
        <v>-1.4787999999999999</v>
      </c>
      <c r="C71" s="58">
        <v>19.459800000000001</v>
      </c>
      <c r="D71">
        <v>15.292</v>
      </c>
      <c r="I71">
        <f t="shared" si="12"/>
        <v>-1478.8</v>
      </c>
      <c r="J71">
        <f t="shared" si="13"/>
        <v>19459.800000000003</v>
      </c>
      <c r="K71">
        <v>15594</v>
      </c>
    </row>
    <row r="72" spans="1:11" x14ac:dyDescent="0.2">
      <c r="A72">
        <v>11</v>
      </c>
      <c r="B72" s="58">
        <v>-2.9999999999999997E-4</v>
      </c>
      <c r="C72" s="58">
        <v>19.712800000000001</v>
      </c>
      <c r="D72">
        <v>15.375</v>
      </c>
      <c r="I72">
        <f t="shared" si="12"/>
        <v>-0.3</v>
      </c>
      <c r="J72">
        <f t="shared" si="13"/>
        <v>19712.800000000003</v>
      </c>
      <c r="K72">
        <v>15675</v>
      </c>
    </row>
    <row r="73" spans="1:11" x14ac:dyDescent="0.2">
      <c r="A73">
        <v>12</v>
      </c>
      <c r="B73" s="58">
        <v>1.4833000000000001</v>
      </c>
      <c r="C73" s="58">
        <v>19.933900000000001</v>
      </c>
      <c r="D73">
        <v>15.252000000000001</v>
      </c>
      <c r="I73">
        <f t="shared" si="12"/>
        <v>1483.3</v>
      </c>
      <c r="J73">
        <f t="shared" si="13"/>
        <v>19933.900000000001</v>
      </c>
      <c r="K73">
        <v>15555</v>
      </c>
    </row>
    <row r="74" spans="1:11" x14ac:dyDescent="0.2">
      <c r="A74">
        <v>13</v>
      </c>
      <c r="B74" s="58">
        <v>2.9712999999999998</v>
      </c>
      <c r="C74" s="58">
        <v>20.122800000000002</v>
      </c>
      <c r="D74">
        <v>14.922000000000001</v>
      </c>
      <c r="I74">
        <f t="shared" si="12"/>
        <v>2971.2999999999997</v>
      </c>
      <c r="J74">
        <f t="shared" si="13"/>
        <v>20122.800000000003</v>
      </c>
      <c r="K74">
        <v>15234</v>
      </c>
    </row>
    <row r="75" spans="1:11" x14ac:dyDescent="0.2">
      <c r="A75">
        <v>14</v>
      </c>
      <c r="B75" s="58">
        <v>4.4630000000000001</v>
      </c>
      <c r="C75" s="58">
        <v>20.279599999999999</v>
      </c>
      <c r="D75">
        <v>14.365</v>
      </c>
      <c r="I75">
        <f t="shared" si="12"/>
        <v>4463</v>
      </c>
      <c r="J75">
        <f t="shared" si="13"/>
        <v>20279.599999999999</v>
      </c>
      <c r="K75">
        <v>14694</v>
      </c>
    </row>
    <row r="76" spans="1:11" x14ac:dyDescent="0.2">
      <c r="A76">
        <v>15</v>
      </c>
      <c r="B76" s="58">
        <v>5.9577999999999998</v>
      </c>
      <c r="C76" s="58">
        <v>20.4041</v>
      </c>
      <c r="D76">
        <v>13.544</v>
      </c>
      <c r="I76">
        <f t="shared" si="12"/>
        <v>5957.8</v>
      </c>
      <c r="J76">
        <f t="shared" si="13"/>
        <v>20404.099999999999</v>
      </c>
      <c r="K76">
        <v>13900</v>
      </c>
    </row>
    <row r="77" spans="1:11" x14ac:dyDescent="0.2">
      <c r="A77">
        <v>16</v>
      </c>
      <c r="B77" s="58">
        <v>6.9557000000000002</v>
      </c>
      <c r="C77" s="58">
        <v>20.469100000000001</v>
      </c>
      <c r="D77">
        <v>12.813000000000001</v>
      </c>
      <c r="I77">
        <f t="shared" si="12"/>
        <v>6955.7</v>
      </c>
      <c r="J77">
        <f t="shared" si="13"/>
        <v>20469.100000000002</v>
      </c>
      <c r="K77">
        <v>13197</v>
      </c>
    </row>
    <row r="78" spans="1:11" x14ac:dyDescent="0.2">
      <c r="A78">
        <v>17</v>
      </c>
      <c r="B78" s="58">
        <v>7.9543999999999997</v>
      </c>
      <c r="C78" s="58">
        <v>20.5198</v>
      </c>
      <c r="D78">
        <v>11.89</v>
      </c>
      <c r="I78">
        <f t="shared" si="12"/>
        <v>7954.4</v>
      </c>
      <c r="J78">
        <f t="shared" si="13"/>
        <v>20519.8</v>
      </c>
      <c r="K78">
        <v>12316</v>
      </c>
    </row>
    <row r="79" spans="1:11" x14ac:dyDescent="0.2">
      <c r="A79">
        <v>18</v>
      </c>
      <c r="B79" s="58">
        <f>B59</f>
        <v>8.2604000000000006</v>
      </c>
      <c r="C79" s="58">
        <f>C59</f>
        <v>20.532499999999999</v>
      </c>
      <c r="D79">
        <v>11.56</v>
      </c>
      <c r="I79">
        <f t="shared" si="12"/>
        <v>8260.4000000000015</v>
      </c>
      <c r="J79">
        <f t="shared" si="13"/>
        <v>20532.5</v>
      </c>
      <c r="K79">
        <v>12003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topLeftCell="A25" workbookViewId="0">
      <selection activeCell="M45" sqref="M45"/>
    </sheetView>
  </sheetViews>
  <sheetFormatPr defaultRowHeight="12.75" x14ac:dyDescent="0.2"/>
  <sheetData>
    <row r="1" spans="1:11" x14ac:dyDescent="0.2">
      <c r="B1" t="s">
        <v>402</v>
      </c>
    </row>
    <row r="2" spans="1:11" x14ac:dyDescent="0.2">
      <c r="B2" t="s">
        <v>0</v>
      </c>
      <c r="C2" t="s">
        <v>1</v>
      </c>
      <c r="D2" t="s">
        <v>2</v>
      </c>
      <c r="I2" t="s">
        <v>0</v>
      </c>
      <c r="J2" t="s">
        <v>1</v>
      </c>
      <c r="K2" t="s">
        <v>2</v>
      </c>
    </row>
    <row r="3" spans="1:11" x14ac:dyDescent="0.2">
      <c r="A3" t="s">
        <v>390</v>
      </c>
      <c r="F3" s="27" t="s">
        <v>400</v>
      </c>
      <c r="I3" s="27" t="s">
        <v>401</v>
      </c>
    </row>
    <row r="4" spans="1:11" x14ac:dyDescent="0.2">
      <c r="B4" s="58"/>
      <c r="C4" s="58"/>
    </row>
    <row r="5" spans="1:11" x14ac:dyDescent="0.2">
      <c r="A5">
        <v>1</v>
      </c>
      <c r="B5" s="58">
        <v>-10.006</v>
      </c>
      <c r="C5" s="58">
        <v>21.150300000000001</v>
      </c>
      <c r="D5">
        <v>9.6999999999999993</v>
      </c>
      <c r="F5">
        <v>0</v>
      </c>
      <c r="I5">
        <f t="shared" ref="I5" si="0">mm*B5</f>
        <v>-10006</v>
      </c>
      <c r="J5">
        <f t="shared" ref="J5" si="1">mm*C5</f>
        <v>21150.300000000003</v>
      </c>
      <c r="K5">
        <f t="shared" ref="K5" si="2">mm*D5</f>
        <v>9700</v>
      </c>
    </row>
    <row r="6" spans="1:11" x14ac:dyDescent="0.2">
      <c r="A6">
        <v>3</v>
      </c>
      <c r="B6">
        <v>-9</v>
      </c>
      <c r="C6">
        <v>21.150300000000001</v>
      </c>
      <c r="D6">
        <v>11.191000000000001</v>
      </c>
      <c r="F6">
        <v>0.64500000000000002</v>
      </c>
      <c r="G6">
        <f>G5+F6</f>
        <v>0.64500000000000002</v>
      </c>
      <c r="I6">
        <f t="shared" ref="I4:K17" si="3">mm*B6</f>
        <v>-9000</v>
      </c>
      <c r="J6">
        <f t="shared" si="3"/>
        <v>21150.300000000003</v>
      </c>
      <c r="K6">
        <f t="shared" si="3"/>
        <v>11191</v>
      </c>
    </row>
    <row r="7" spans="1:11" x14ac:dyDescent="0.2">
      <c r="A7">
        <v>4</v>
      </c>
      <c r="B7" s="58">
        <v>-8</v>
      </c>
      <c r="C7" s="58">
        <v>21.150300000000001</v>
      </c>
      <c r="D7">
        <v>12.292</v>
      </c>
      <c r="F7">
        <v>1</v>
      </c>
      <c r="G7">
        <f t="shared" ref="G7:G17" si="4">G6+F7</f>
        <v>1.645</v>
      </c>
      <c r="I7">
        <f t="shared" si="3"/>
        <v>-8000</v>
      </c>
      <c r="J7">
        <f t="shared" si="3"/>
        <v>21150.300000000003</v>
      </c>
      <c r="K7">
        <f t="shared" si="3"/>
        <v>12292</v>
      </c>
    </row>
    <row r="8" spans="1:11" x14ac:dyDescent="0.2">
      <c r="A8">
        <v>5</v>
      </c>
      <c r="B8" s="58">
        <v>-7</v>
      </c>
      <c r="C8" s="58">
        <v>21.150300000000001</v>
      </c>
      <c r="D8">
        <v>13.154</v>
      </c>
      <c r="F8">
        <v>1</v>
      </c>
      <c r="G8">
        <f t="shared" si="4"/>
        <v>2.645</v>
      </c>
      <c r="I8">
        <f t="shared" si="3"/>
        <v>-7000</v>
      </c>
      <c r="J8">
        <f t="shared" si="3"/>
        <v>21150.300000000003</v>
      </c>
      <c r="K8">
        <f t="shared" si="3"/>
        <v>13154</v>
      </c>
    </row>
    <row r="9" spans="1:11" x14ac:dyDescent="0.2">
      <c r="A9">
        <v>6</v>
      </c>
      <c r="B9" s="58">
        <v>-6</v>
      </c>
      <c r="C9" s="58">
        <v>21.150300000000001</v>
      </c>
      <c r="D9">
        <v>13.84</v>
      </c>
      <c r="F9">
        <v>1</v>
      </c>
      <c r="G9">
        <f t="shared" si="4"/>
        <v>3.645</v>
      </c>
      <c r="I9">
        <f t="shared" si="3"/>
        <v>-6000</v>
      </c>
      <c r="J9">
        <f t="shared" si="3"/>
        <v>21150.300000000003</v>
      </c>
      <c r="K9">
        <f t="shared" si="3"/>
        <v>13840</v>
      </c>
    </row>
    <row r="10" spans="1:11" x14ac:dyDescent="0.2">
      <c r="A10">
        <v>7</v>
      </c>
      <c r="B10" s="58">
        <v>-4.5</v>
      </c>
      <c r="C10" s="58">
        <v>21.150300000000001</v>
      </c>
      <c r="D10">
        <v>14.612</v>
      </c>
      <c r="F10">
        <v>1</v>
      </c>
      <c r="G10">
        <f t="shared" si="4"/>
        <v>4.6449999999999996</v>
      </c>
      <c r="I10">
        <f t="shared" si="3"/>
        <v>-4500</v>
      </c>
      <c r="J10">
        <f t="shared" si="3"/>
        <v>21150.300000000003</v>
      </c>
      <c r="K10">
        <f t="shared" si="3"/>
        <v>14612</v>
      </c>
    </row>
    <row r="11" spans="1:11" x14ac:dyDescent="0.2">
      <c r="A11">
        <v>8</v>
      </c>
      <c r="B11" s="58">
        <v>-3</v>
      </c>
      <c r="C11" s="58">
        <v>21.150300000000001</v>
      </c>
      <c r="D11">
        <v>15.131</v>
      </c>
      <c r="F11">
        <v>1.5</v>
      </c>
      <c r="G11">
        <f t="shared" si="4"/>
        <v>6.1449999999999996</v>
      </c>
      <c r="I11">
        <f t="shared" si="3"/>
        <v>-3000</v>
      </c>
      <c r="J11">
        <f t="shared" si="3"/>
        <v>21150.300000000003</v>
      </c>
      <c r="K11">
        <f t="shared" si="3"/>
        <v>15131</v>
      </c>
    </row>
    <row r="12" spans="1:11" x14ac:dyDescent="0.2">
      <c r="A12">
        <v>9</v>
      </c>
      <c r="B12" s="58">
        <v>-1.5</v>
      </c>
      <c r="C12" s="58">
        <v>21.150300000000001</v>
      </c>
      <c r="D12">
        <v>15.43</v>
      </c>
      <c r="F12">
        <v>1.5</v>
      </c>
      <c r="G12">
        <f t="shared" si="4"/>
        <v>7.6449999999999996</v>
      </c>
      <c r="I12">
        <f t="shared" si="3"/>
        <v>-1500</v>
      </c>
      <c r="J12">
        <f t="shared" si="3"/>
        <v>21150.300000000003</v>
      </c>
      <c r="K12">
        <f t="shared" si="3"/>
        <v>15430</v>
      </c>
    </row>
    <row r="13" spans="1:11" x14ac:dyDescent="0.2">
      <c r="A13">
        <v>10</v>
      </c>
      <c r="B13" s="58">
        <v>0</v>
      </c>
      <c r="C13" s="58">
        <v>21.150300000000001</v>
      </c>
      <c r="D13">
        <v>15.529</v>
      </c>
      <c r="F13">
        <v>1.5</v>
      </c>
      <c r="G13">
        <f t="shared" si="4"/>
        <v>9.1449999999999996</v>
      </c>
      <c r="I13">
        <f t="shared" si="3"/>
        <v>0</v>
      </c>
      <c r="J13">
        <f t="shared" si="3"/>
        <v>21150.300000000003</v>
      </c>
      <c r="K13">
        <f t="shared" si="3"/>
        <v>15529</v>
      </c>
    </row>
    <row r="14" spans="1:11" x14ac:dyDescent="0.2">
      <c r="A14">
        <v>11</v>
      </c>
      <c r="B14" s="58">
        <v>1.5</v>
      </c>
      <c r="C14" s="58">
        <v>21.150300000000001</v>
      </c>
      <c r="D14">
        <v>15.43</v>
      </c>
      <c r="F14">
        <v>1.5</v>
      </c>
      <c r="G14">
        <f t="shared" si="4"/>
        <v>10.645</v>
      </c>
      <c r="I14">
        <f t="shared" si="3"/>
        <v>1500</v>
      </c>
      <c r="J14">
        <f t="shared" si="3"/>
        <v>21150.300000000003</v>
      </c>
      <c r="K14">
        <f t="shared" si="3"/>
        <v>15430</v>
      </c>
    </row>
    <row r="15" spans="1:11" x14ac:dyDescent="0.2">
      <c r="A15">
        <v>12</v>
      </c>
      <c r="B15" s="58">
        <v>3</v>
      </c>
      <c r="C15" s="58">
        <v>21.150300000000001</v>
      </c>
      <c r="D15">
        <v>15.13</v>
      </c>
      <c r="F15">
        <v>1.5</v>
      </c>
      <c r="G15">
        <f t="shared" si="4"/>
        <v>12.145</v>
      </c>
      <c r="I15">
        <f t="shared" si="3"/>
        <v>3000</v>
      </c>
      <c r="J15">
        <f t="shared" si="3"/>
        <v>21150.300000000003</v>
      </c>
      <c r="K15">
        <f t="shared" si="3"/>
        <v>15130</v>
      </c>
    </row>
    <row r="16" spans="1:11" x14ac:dyDescent="0.2">
      <c r="A16">
        <v>13</v>
      </c>
      <c r="B16" s="58">
        <v>4.5</v>
      </c>
      <c r="C16" s="58">
        <v>21.150300000000001</v>
      </c>
      <c r="D16">
        <v>14.612</v>
      </c>
      <c r="F16">
        <v>1.5</v>
      </c>
      <c r="G16">
        <f t="shared" si="4"/>
        <v>13.645</v>
      </c>
      <c r="I16">
        <f t="shared" si="3"/>
        <v>4500</v>
      </c>
      <c r="J16">
        <f t="shared" si="3"/>
        <v>21150.300000000003</v>
      </c>
      <c r="K16">
        <f t="shared" si="3"/>
        <v>14612</v>
      </c>
    </row>
    <row r="17" spans="1:11" x14ac:dyDescent="0.2">
      <c r="A17">
        <v>14</v>
      </c>
      <c r="B17" s="58">
        <v>5.8879999999999999</v>
      </c>
      <c r="C17" s="58">
        <v>21.150300000000001</v>
      </c>
      <c r="D17">
        <v>13.906000000000001</v>
      </c>
      <c r="F17">
        <v>1.5</v>
      </c>
      <c r="G17">
        <f t="shared" si="4"/>
        <v>15.145</v>
      </c>
      <c r="I17">
        <f t="shared" si="3"/>
        <v>5888</v>
      </c>
      <c r="J17">
        <f t="shared" si="3"/>
        <v>21150.300000000003</v>
      </c>
      <c r="K17">
        <v>13908</v>
      </c>
    </row>
    <row r="18" spans="1:11" x14ac:dyDescent="0.2">
      <c r="A18" t="s">
        <v>389</v>
      </c>
    </row>
    <row r="19" spans="1:11" x14ac:dyDescent="0.2">
      <c r="A19">
        <v>1</v>
      </c>
      <c r="B19">
        <v>-9.6609999999999996</v>
      </c>
      <c r="C19">
        <v>21.150300000000001</v>
      </c>
      <c r="D19">
        <v>9.6999999999999993</v>
      </c>
      <c r="I19">
        <f t="shared" ref="I19:K31" si="5">mm*B19</f>
        <v>-9661</v>
      </c>
      <c r="J19">
        <f t="shared" si="5"/>
        <v>21150.300000000003</v>
      </c>
      <c r="K19">
        <f t="shared" si="5"/>
        <v>9700</v>
      </c>
    </row>
    <row r="20" spans="1:11" x14ac:dyDescent="0.2">
      <c r="A20">
        <v>2</v>
      </c>
      <c r="B20">
        <f t="shared" ref="B20:B31" si="6">B6</f>
        <v>-9</v>
      </c>
      <c r="C20">
        <f t="shared" ref="C20:C31" si="7">C6</f>
        <v>21.150300000000001</v>
      </c>
      <c r="D20">
        <v>10.698</v>
      </c>
      <c r="I20">
        <f t="shared" si="5"/>
        <v>-9000</v>
      </c>
      <c r="J20">
        <f t="shared" si="5"/>
        <v>21150.300000000003</v>
      </c>
      <c r="K20">
        <f t="shared" si="5"/>
        <v>10698</v>
      </c>
    </row>
    <row r="21" spans="1:11" x14ac:dyDescent="0.2">
      <c r="A21">
        <v>3</v>
      </c>
      <c r="B21">
        <f t="shared" si="6"/>
        <v>-8</v>
      </c>
      <c r="C21">
        <f t="shared" si="7"/>
        <v>21.150300000000001</v>
      </c>
      <c r="D21">
        <v>11.869</v>
      </c>
      <c r="I21">
        <f t="shared" si="5"/>
        <v>-8000</v>
      </c>
      <c r="J21">
        <f t="shared" si="5"/>
        <v>21150.300000000003</v>
      </c>
      <c r="K21">
        <f t="shared" si="5"/>
        <v>11869</v>
      </c>
    </row>
    <row r="22" spans="1:11" x14ac:dyDescent="0.2">
      <c r="A22">
        <v>4</v>
      </c>
      <c r="B22">
        <f t="shared" si="6"/>
        <v>-7</v>
      </c>
      <c r="C22">
        <f t="shared" si="7"/>
        <v>21.150300000000001</v>
      </c>
      <c r="D22">
        <v>12.773</v>
      </c>
      <c r="I22">
        <f t="shared" si="5"/>
        <v>-7000</v>
      </c>
      <c r="J22">
        <f t="shared" si="5"/>
        <v>21150.300000000003</v>
      </c>
      <c r="K22">
        <f t="shared" si="5"/>
        <v>12773</v>
      </c>
    </row>
    <row r="23" spans="1:11" x14ac:dyDescent="0.2">
      <c r="A23">
        <v>5</v>
      </c>
      <c r="B23">
        <f t="shared" si="6"/>
        <v>-6</v>
      </c>
      <c r="C23">
        <f t="shared" si="7"/>
        <v>21.150300000000001</v>
      </c>
      <c r="D23">
        <v>13.487</v>
      </c>
      <c r="I23">
        <f t="shared" si="5"/>
        <v>-6000</v>
      </c>
      <c r="J23">
        <f t="shared" si="5"/>
        <v>21150.300000000003</v>
      </c>
      <c r="K23">
        <f t="shared" si="5"/>
        <v>13487</v>
      </c>
    </row>
    <row r="24" spans="1:11" x14ac:dyDescent="0.2">
      <c r="A24">
        <v>6</v>
      </c>
      <c r="B24">
        <f t="shared" si="6"/>
        <v>-4.5</v>
      </c>
      <c r="C24">
        <f t="shared" si="7"/>
        <v>21.150300000000001</v>
      </c>
      <c r="D24">
        <v>14.285</v>
      </c>
      <c r="I24">
        <f t="shared" si="5"/>
        <v>-4500</v>
      </c>
      <c r="J24">
        <f t="shared" si="5"/>
        <v>21150.300000000003</v>
      </c>
      <c r="K24">
        <f t="shared" si="5"/>
        <v>14285</v>
      </c>
    </row>
    <row r="25" spans="1:11" x14ac:dyDescent="0.2">
      <c r="A25">
        <v>7</v>
      </c>
      <c r="B25">
        <f t="shared" si="6"/>
        <v>-3</v>
      </c>
      <c r="C25">
        <f t="shared" si="7"/>
        <v>21.150300000000001</v>
      </c>
      <c r="D25">
        <v>14.819000000000001</v>
      </c>
      <c r="I25">
        <f t="shared" si="5"/>
        <v>-3000</v>
      </c>
      <c r="J25">
        <f t="shared" si="5"/>
        <v>21150.300000000003</v>
      </c>
      <c r="K25">
        <f t="shared" si="5"/>
        <v>14819</v>
      </c>
    </row>
    <row r="26" spans="1:11" x14ac:dyDescent="0.2">
      <c r="A26">
        <v>8</v>
      </c>
      <c r="B26">
        <f t="shared" si="6"/>
        <v>-1.5</v>
      </c>
      <c r="C26">
        <f t="shared" si="7"/>
        <v>21.150300000000001</v>
      </c>
      <c r="D26">
        <v>15.128</v>
      </c>
      <c r="I26">
        <f t="shared" si="5"/>
        <v>-1500</v>
      </c>
      <c r="J26">
        <f t="shared" si="5"/>
        <v>21150.300000000003</v>
      </c>
      <c r="K26">
        <f t="shared" si="5"/>
        <v>15128</v>
      </c>
    </row>
    <row r="27" spans="1:11" x14ac:dyDescent="0.2">
      <c r="A27">
        <v>9</v>
      </c>
      <c r="B27">
        <f t="shared" si="6"/>
        <v>0</v>
      </c>
      <c r="C27">
        <f t="shared" si="7"/>
        <v>21.150300000000001</v>
      </c>
      <c r="D27">
        <v>15.228999999999999</v>
      </c>
      <c r="I27">
        <f t="shared" si="5"/>
        <v>0</v>
      </c>
      <c r="J27">
        <f t="shared" si="5"/>
        <v>21150.300000000003</v>
      </c>
      <c r="K27">
        <f t="shared" si="5"/>
        <v>15229</v>
      </c>
    </row>
    <row r="28" spans="1:11" x14ac:dyDescent="0.2">
      <c r="A28">
        <v>10</v>
      </c>
      <c r="B28">
        <f t="shared" si="6"/>
        <v>1.5</v>
      </c>
      <c r="C28">
        <f t="shared" si="7"/>
        <v>21.150300000000001</v>
      </c>
      <c r="D28">
        <v>15.128</v>
      </c>
      <c r="I28">
        <f t="shared" si="5"/>
        <v>1500</v>
      </c>
      <c r="J28">
        <f t="shared" si="5"/>
        <v>21150.300000000003</v>
      </c>
      <c r="K28">
        <f t="shared" si="5"/>
        <v>15128</v>
      </c>
    </row>
    <row r="29" spans="1:11" x14ac:dyDescent="0.2">
      <c r="A29">
        <v>11</v>
      </c>
      <c r="B29">
        <f t="shared" si="6"/>
        <v>3</v>
      </c>
      <c r="C29">
        <f t="shared" si="7"/>
        <v>21.150300000000001</v>
      </c>
      <c r="D29">
        <v>14.819000000000001</v>
      </c>
      <c r="I29">
        <f t="shared" si="5"/>
        <v>3000</v>
      </c>
      <c r="J29">
        <f t="shared" si="5"/>
        <v>21150.300000000003</v>
      </c>
      <c r="K29">
        <f t="shared" si="5"/>
        <v>14819</v>
      </c>
    </row>
    <row r="30" spans="1:11" x14ac:dyDescent="0.2">
      <c r="A30">
        <v>12</v>
      </c>
      <c r="B30">
        <f t="shared" si="6"/>
        <v>4.5</v>
      </c>
      <c r="C30">
        <f t="shared" si="7"/>
        <v>21.150300000000001</v>
      </c>
      <c r="D30">
        <v>14.285</v>
      </c>
      <c r="I30">
        <f t="shared" si="5"/>
        <v>4500</v>
      </c>
      <c r="J30">
        <f t="shared" si="5"/>
        <v>21150.300000000003</v>
      </c>
      <c r="K30">
        <f t="shared" si="5"/>
        <v>14285</v>
      </c>
    </row>
    <row r="31" spans="1:11" x14ac:dyDescent="0.2">
      <c r="A31">
        <v>13</v>
      </c>
      <c r="B31">
        <f t="shared" si="6"/>
        <v>5.8879999999999999</v>
      </c>
      <c r="C31">
        <f t="shared" si="7"/>
        <v>21.150300000000001</v>
      </c>
      <c r="D31">
        <v>13.555999999999999</v>
      </c>
      <c r="I31">
        <f t="shared" si="5"/>
        <v>5888</v>
      </c>
      <c r="J31">
        <f t="shared" si="5"/>
        <v>21150.300000000003</v>
      </c>
      <c r="K31">
        <f t="shared" si="5"/>
        <v>13556</v>
      </c>
    </row>
    <row r="33" spans="1:11" x14ac:dyDescent="0.2">
      <c r="B33" t="s">
        <v>387</v>
      </c>
    </row>
    <row r="34" spans="1:11" x14ac:dyDescent="0.2">
      <c r="B34" t="s">
        <v>0</v>
      </c>
      <c r="C34" t="s">
        <v>1</v>
      </c>
      <c r="D34" t="s">
        <v>2</v>
      </c>
      <c r="I34" t="s">
        <v>0</v>
      </c>
      <c r="J34" t="s">
        <v>1</v>
      </c>
      <c r="K34" t="s">
        <v>2</v>
      </c>
    </row>
    <row r="35" spans="1:11" x14ac:dyDescent="0.2">
      <c r="A35" t="s">
        <v>390</v>
      </c>
    </row>
    <row r="36" spans="1:11" x14ac:dyDescent="0.2">
      <c r="A36">
        <v>1</v>
      </c>
      <c r="B36" s="58"/>
      <c r="C36" s="58"/>
    </row>
    <row r="37" spans="1:11" x14ac:dyDescent="0.2">
      <c r="A37">
        <v>2</v>
      </c>
    </row>
    <row r="38" spans="1:11" x14ac:dyDescent="0.2">
      <c r="A38">
        <v>3</v>
      </c>
      <c r="B38">
        <v>-9.5853999999999999</v>
      </c>
      <c r="C38">
        <v>18.2561</v>
      </c>
      <c r="D38">
        <v>9.6999999999999993</v>
      </c>
      <c r="I38">
        <f t="shared" ref="I38:J49" si="8">mm*B38</f>
        <v>-9585.4</v>
      </c>
      <c r="J38">
        <f t="shared" si="8"/>
        <v>18256.099999999999</v>
      </c>
      <c r="K38">
        <v>9700</v>
      </c>
    </row>
    <row r="39" spans="1:11" x14ac:dyDescent="0.2">
      <c r="A39">
        <v>4</v>
      </c>
      <c r="B39" s="58">
        <v>-8.7750000000000004</v>
      </c>
      <c r="C39" s="58">
        <v>18.498999999999999</v>
      </c>
      <c r="D39">
        <v>8.9049999999999994</v>
      </c>
      <c r="I39">
        <f t="shared" si="8"/>
        <v>-8775</v>
      </c>
      <c r="J39">
        <f t="shared" si="8"/>
        <v>18499</v>
      </c>
      <c r="K39">
        <v>11150</v>
      </c>
    </row>
    <row r="40" spans="1:11" x14ac:dyDescent="0.2">
      <c r="A40">
        <v>5</v>
      </c>
      <c r="B40" s="58">
        <v>-7.8133999999999997</v>
      </c>
      <c r="C40" s="58">
        <v>18.773499999999999</v>
      </c>
      <c r="D40">
        <v>10.643000000000001</v>
      </c>
      <c r="I40">
        <f t="shared" si="8"/>
        <v>-7813.4</v>
      </c>
      <c r="J40">
        <f t="shared" si="8"/>
        <v>18773.5</v>
      </c>
      <c r="K40">
        <v>12365</v>
      </c>
    </row>
    <row r="41" spans="1:11" x14ac:dyDescent="0.2">
      <c r="A41">
        <v>6</v>
      </c>
      <c r="B41" s="58">
        <v>-6.8479999999999999</v>
      </c>
      <c r="C41" s="58">
        <v>19.034300000000002</v>
      </c>
      <c r="D41">
        <v>11.8</v>
      </c>
      <c r="I41">
        <f t="shared" si="8"/>
        <v>-6848</v>
      </c>
      <c r="J41">
        <f t="shared" si="8"/>
        <v>19034.300000000003</v>
      </c>
      <c r="K41">
        <v>13276</v>
      </c>
    </row>
    <row r="42" spans="1:11" x14ac:dyDescent="0.2">
      <c r="A42">
        <v>7</v>
      </c>
      <c r="B42" s="58">
        <v>-5.8789999999999996</v>
      </c>
      <c r="C42" s="58">
        <v>19.281400000000001</v>
      </c>
      <c r="D42">
        <v>12.645</v>
      </c>
      <c r="I42">
        <f t="shared" si="8"/>
        <v>-5879</v>
      </c>
      <c r="J42">
        <f t="shared" si="8"/>
        <v>19281.400000000001</v>
      </c>
      <c r="K42">
        <v>13980</v>
      </c>
    </row>
    <row r="43" spans="1:11" x14ac:dyDescent="0.2">
      <c r="A43">
        <v>8</v>
      </c>
      <c r="B43" s="58">
        <v>-4.4192</v>
      </c>
      <c r="C43" s="58">
        <v>19.625900000000001</v>
      </c>
      <c r="D43">
        <v>13.537000000000001</v>
      </c>
      <c r="I43">
        <f t="shared" si="8"/>
        <v>-4419.2</v>
      </c>
      <c r="J43">
        <f t="shared" si="8"/>
        <v>19625.900000000001</v>
      </c>
      <c r="K43">
        <v>14750</v>
      </c>
    </row>
    <row r="44" spans="1:11" x14ac:dyDescent="0.2">
      <c r="A44">
        <v>9</v>
      </c>
      <c r="B44" s="58">
        <v>-2.9523000000000001</v>
      </c>
      <c r="C44" s="58">
        <v>19.9392</v>
      </c>
      <c r="D44">
        <v>14.105</v>
      </c>
      <c r="I44">
        <f t="shared" si="8"/>
        <v>-2952.3</v>
      </c>
      <c r="J44">
        <f t="shared" si="8"/>
        <v>19939.2</v>
      </c>
      <c r="K44">
        <v>15252</v>
      </c>
    </row>
    <row r="45" spans="1:11" x14ac:dyDescent="0.2">
      <c r="A45">
        <v>10</v>
      </c>
      <c r="B45" s="58">
        <v>-1.4790000000000001</v>
      </c>
      <c r="C45" s="58">
        <v>20.2211</v>
      </c>
      <c r="D45">
        <v>14.416</v>
      </c>
      <c r="I45">
        <f t="shared" si="8"/>
        <v>-1479</v>
      </c>
      <c r="J45">
        <f t="shared" si="8"/>
        <v>20221.099999999999</v>
      </c>
      <c r="K45">
        <v>15530</v>
      </c>
    </row>
    <row r="46" spans="1:11" x14ac:dyDescent="0.2">
      <c r="A46">
        <v>11</v>
      </c>
      <c r="B46" s="58">
        <v>-1E-4</v>
      </c>
      <c r="C46" s="58">
        <v>20.471499999999999</v>
      </c>
      <c r="D46">
        <v>14.500999999999999</v>
      </c>
      <c r="I46">
        <f t="shared" si="8"/>
        <v>-0.1</v>
      </c>
      <c r="J46">
        <f t="shared" si="8"/>
        <v>20471.5</v>
      </c>
      <c r="K46">
        <v>15605</v>
      </c>
    </row>
    <row r="47" spans="1:11" x14ac:dyDescent="0.2">
      <c r="A47">
        <v>12</v>
      </c>
      <c r="B47" s="58">
        <v>1.4838</v>
      </c>
      <c r="C47" s="58">
        <v>20.690200000000001</v>
      </c>
      <c r="D47">
        <v>14.371</v>
      </c>
      <c r="I47">
        <f t="shared" si="8"/>
        <v>1483.8</v>
      </c>
      <c r="J47">
        <f t="shared" si="8"/>
        <v>20690.2</v>
      </c>
      <c r="K47">
        <v>15486</v>
      </c>
    </row>
    <row r="48" spans="1:11" x14ac:dyDescent="0.2">
      <c r="A48">
        <v>13</v>
      </c>
      <c r="B48" s="58">
        <v>2.9721000000000002</v>
      </c>
      <c r="C48" s="58">
        <v>20.877099999999999</v>
      </c>
      <c r="D48">
        <v>14.022</v>
      </c>
      <c r="I48">
        <f t="shared" si="8"/>
        <v>2972.1000000000004</v>
      </c>
      <c r="J48">
        <f t="shared" si="8"/>
        <v>20877.099999999999</v>
      </c>
      <c r="K48">
        <v>15169</v>
      </c>
    </row>
    <row r="49" spans="1:11" x14ac:dyDescent="0.2">
      <c r="A49">
        <v>14</v>
      </c>
      <c r="B49" s="58">
        <v>4.4640000000000004</v>
      </c>
      <c r="C49" s="58">
        <v>21.0322</v>
      </c>
      <c r="D49">
        <v>13.432</v>
      </c>
      <c r="I49">
        <f t="shared" si="8"/>
        <v>4464</v>
      </c>
      <c r="J49">
        <f t="shared" si="8"/>
        <v>21032.2</v>
      </c>
      <c r="K49">
        <v>14640</v>
      </c>
    </row>
    <row r="50" spans="1:11" x14ac:dyDescent="0.2">
      <c r="A50">
        <v>15</v>
      </c>
      <c r="B50" s="58">
        <v>5.8879999999999999</v>
      </c>
      <c r="C50" s="58">
        <v>21.150300000000001</v>
      </c>
      <c r="G50" s="58"/>
      <c r="I50">
        <f t="shared" ref="I50" si="9">mm*B50</f>
        <v>5888</v>
      </c>
      <c r="J50">
        <f t="shared" ref="J50" si="10">mm*C50</f>
        <v>21150.300000000003</v>
      </c>
      <c r="K50">
        <v>13908</v>
      </c>
    </row>
    <row r="51" spans="1:11" x14ac:dyDescent="0.2">
      <c r="A51">
        <v>16</v>
      </c>
      <c r="B51" s="58"/>
      <c r="C51" s="58"/>
    </row>
    <row r="52" spans="1:11" x14ac:dyDescent="0.2">
      <c r="A52">
        <v>17</v>
      </c>
      <c r="B52" s="58"/>
      <c r="C52" s="58"/>
    </row>
    <row r="53" spans="1:11" x14ac:dyDescent="0.2">
      <c r="A53">
        <v>18</v>
      </c>
      <c r="B53" s="58"/>
      <c r="C53" s="58"/>
    </row>
    <row r="54" spans="1:11" x14ac:dyDescent="0.2">
      <c r="A54">
        <v>19</v>
      </c>
    </row>
    <row r="55" spans="1:11" x14ac:dyDescent="0.2">
      <c r="A55">
        <v>20</v>
      </c>
    </row>
    <row r="56" spans="1:11" x14ac:dyDescent="0.2">
      <c r="A56">
        <v>21</v>
      </c>
    </row>
    <row r="57" spans="1:11" x14ac:dyDescent="0.2">
      <c r="A57">
        <v>22</v>
      </c>
      <c r="B57" s="58"/>
      <c r="C57" s="58"/>
    </row>
    <row r="58" spans="1:11" x14ac:dyDescent="0.2">
      <c r="A58" t="s">
        <v>389</v>
      </c>
    </row>
    <row r="59" spans="1:11" x14ac:dyDescent="0.2">
      <c r="A59">
        <v>23</v>
      </c>
      <c r="B59" s="58"/>
      <c r="C59" s="58"/>
    </row>
    <row r="60" spans="1:11" x14ac:dyDescent="0.2">
      <c r="A60">
        <v>24</v>
      </c>
    </row>
    <row r="61" spans="1:11" x14ac:dyDescent="0.2">
      <c r="A61">
        <v>25</v>
      </c>
      <c r="B61">
        <v>-9.26</v>
      </c>
      <c r="C61">
        <v>18.354900000000001</v>
      </c>
      <c r="D61">
        <v>9.6999999999999993</v>
      </c>
      <c r="I61">
        <f t="shared" ref="I61:J72" si="11">mm*B61</f>
        <v>-9260</v>
      </c>
      <c r="J61">
        <f t="shared" si="11"/>
        <v>18354.900000000001</v>
      </c>
      <c r="K61">
        <v>9700</v>
      </c>
    </row>
    <row r="62" spans="1:11" x14ac:dyDescent="0.2">
      <c r="A62">
        <v>26</v>
      </c>
      <c r="B62" s="58">
        <v>-8.7750000000000004</v>
      </c>
      <c r="C62" s="58">
        <v>18.498999999999999</v>
      </c>
      <c r="D62">
        <v>10.603</v>
      </c>
      <c r="I62">
        <f t="shared" si="11"/>
        <v>-8775</v>
      </c>
      <c r="J62">
        <f t="shared" si="11"/>
        <v>18499</v>
      </c>
      <c r="K62">
        <v>10603</v>
      </c>
    </row>
    <row r="63" spans="1:11" x14ac:dyDescent="0.2">
      <c r="A63">
        <v>27</v>
      </c>
      <c r="B63" s="58">
        <v>-7.8133999999999997</v>
      </c>
      <c r="C63" s="58">
        <v>18.773499999999999</v>
      </c>
      <c r="D63">
        <v>11.926</v>
      </c>
      <c r="I63">
        <f t="shared" si="11"/>
        <v>-7813.4</v>
      </c>
      <c r="J63">
        <f t="shared" si="11"/>
        <v>18773.5</v>
      </c>
      <c r="K63">
        <v>11926</v>
      </c>
    </row>
    <row r="64" spans="1:11" x14ac:dyDescent="0.2">
      <c r="A64">
        <v>28</v>
      </c>
      <c r="B64" s="58">
        <v>-6.8479999999999999</v>
      </c>
      <c r="C64" s="58">
        <v>19.034300000000002</v>
      </c>
      <c r="D64">
        <v>12.889000000000001</v>
      </c>
      <c r="I64">
        <f t="shared" si="11"/>
        <v>-6848</v>
      </c>
      <c r="J64">
        <f t="shared" si="11"/>
        <v>19034.300000000003</v>
      </c>
      <c r="K64">
        <v>12889.000000000002</v>
      </c>
    </row>
    <row r="65" spans="1:11" x14ac:dyDescent="0.2">
      <c r="A65">
        <v>29</v>
      </c>
      <c r="B65" s="58">
        <v>-5.8789999999999996</v>
      </c>
      <c r="C65" s="58">
        <v>19.281400000000001</v>
      </c>
      <c r="D65">
        <v>13.625</v>
      </c>
      <c r="I65">
        <f t="shared" si="11"/>
        <v>-5879</v>
      </c>
      <c r="J65">
        <f t="shared" si="11"/>
        <v>19281.400000000001</v>
      </c>
      <c r="K65">
        <v>13625</v>
      </c>
    </row>
    <row r="66" spans="1:11" x14ac:dyDescent="0.2">
      <c r="A66">
        <v>30</v>
      </c>
      <c r="B66" s="58">
        <v>-4.4192</v>
      </c>
      <c r="C66" s="58">
        <v>19.625900000000001</v>
      </c>
      <c r="D66">
        <v>14.424000000000001</v>
      </c>
      <c r="I66">
        <f t="shared" si="11"/>
        <v>-4419.2</v>
      </c>
      <c r="J66">
        <f t="shared" si="11"/>
        <v>19625.900000000001</v>
      </c>
      <c r="K66">
        <v>14424.000000000002</v>
      </c>
    </row>
    <row r="67" spans="1:11" x14ac:dyDescent="0.2">
      <c r="A67">
        <v>31</v>
      </c>
      <c r="B67" s="58">
        <v>-2.9523000000000001</v>
      </c>
      <c r="C67" s="58">
        <v>19.9392</v>
      </c>
      <c r="D67">
        <v>14.942</v>
      </c>
      <c r="I67">
        <f t="shared" si="11"/>
        <v>-2952.3</v>
      </c>
      <c r="J67">
        <f t="shared" si="11"/>
        <v>19939.2</v>
      </c>
      <c r="K67">
        <v>14942</v>
      </c>
    </row>
    <row r="68" spans="1:11" x14ac:dyDescent="0.2">
      <c r="A68">
        <v>32</v>
      </c>
      <c r="B68" s="58">
        <v>-1.4790000000000001</v>
      </c>
      <c r="C68" s="58">
        <v>20.2211</v>
      </c>
      <c r="D68">
        <v>15.227</v>
      </c>
      <c r="I68">
        <f t="shared" si="11"/>
        <v>-1479</v>
      </c>
      <c r="J68">
        <f t="shared" si="11"/>
        <v>20221.099999999999</v>
      </c>
      <c r="K68">
        <v>15227</v>
      </c>
    </row>
    <row r="69" spans="1:11" x14ac:dyDescent="0.2">
      <c r="A69">
        <v>33</v>
      </c>
      <c r="B69" s="58">
        <v>-1E-4</v>
      </c>
      <c r="C69" s="58">
        <v>20.471499999999999</v>
      </c>
      <c r="D69">
        <v>15.305</v>
      </c>
      <c r="I69">
        <f t="shared" si="11"/>
        <v>-0.1</v>
      </c>
      <c r="J69">
        <f t="shared" si="11"/>
        <v>20471.5</v>
      </c>
      <c r="K69">
        <v>15305</v>
      </c>
    </row>
    <row r="70" spans="1:11" x14ac:dyDescent="0.2">
      <c r="A70">
        <v>34</v>
      </c>
      <c r="B70" s="58">
        <v>1.4838</v>
      </c>
      <c r="C70" s="58">
        <v>20.690200000000001</v>
      </c>
      <c r="D70">
        <v>15.183</v>
      </c>
      <c r="I70">
        <f t="shared" si="11"/>
        <v>1483.8</v>
      </c>
      <c r="J70">
        <f t="shared" si="11"/>
        <v>20690.2</v>
      </c>
      <c r="K70">
        <v>15183</v>
      </c>
    </row>
    <row r="71" spans="1:11" x14ac:dyDescent="0.2">
      <c r="A71">
        <v>35</v>
      </c>
      <c r="B71" s="58">
        <v>2.9721000000000002</v>
      </c>
      <c r="C71" s="58">
        <v>20.877099999999999</v>
      </c>
      <c r="D71">
        <v>14.858000000000001</v>
      </c>
      <c r="I71">
        <f t="shared" si="11"/>
        <v>2972.1000000000004</v>
      </c>
      <c r="J71">
        <f t="shared" si="11"/>
        <v>20877.099999999999</v>
      </c>
      <c r="K71">
        <f>14022+836</f>
        <v>14858</v>
      </c>
    </row>
    <row r="72" spans="1:11" x14ac:dyDescent="0.2">
      <c r="A72">
        <v>36</v>
      </c>
      <c r="B72" s="58">
        <v>4.4640000000000004</v>
      </c>
      <c r="C72" s="58">
        <v>21.0322</v>
      </c>
      <c r="D72">
        <v>14.314</v>
      </c>
      <c r="I72">
        <f t="shared" si="11"/>
        <v>4464</v>
      </c>
      <c r="J72">
        <f t="shared" si="11"/>
        <v>21032.2</v>
      </c>
      <c r="K72">
        <v>14314</v>
      </c>
    </row>
    <row r="73" spans="1:11" x14ac:dyDescent="0.2">
      <c r="A73">
        <v>37</v>
      </c>
      <c r="B73" s="58">
        <v>5.8879999999999999</v>
      </c>
      <c r="C73" s="58">
        <v>21.150300000000001</v>
      </c>
      <c r="I73">
        <f t="shared" ref="I73" si="12">mm*B73</f>
        <v>5888</v>
      </c>
      <c r="J73">
        <f t="shared" ref="J73" si="13">mm*C73</f>
        <v>21150.300000000003</v>
      </c>
      <c r="K73">
        <v>13556</v>
      </c>
    </row>
    <row r="74" spans="1:11" x14ac:dyDescent="0.2">
      <c r="A74">
        <v>38</v>
      </c>
      <c r="B74" s="58"/>
      <c r="C74" s="58"/>
    </row>
    <row r="75" spans="1:11" x14ac:dyDescent="0.2">
      <c r="A75">
        <v>39</v>
      </c>
      <c r="B75" s="58"/>
      <c r="C75" s="58"/>
    </row>
    <row r="76" spans="1:11" x14ac:dyDescent="0.2">
      <c r="A76">
        <v>40</v>
      </c>
      <c r="B76" s="58"/>
      <c r="C76" s="58"/>
    </row>
    <row r="77" spans="1:11" x14ac:dyDescent="0.2">
      <c r="A77">
        <v>41</v>
      </c>
    </row>
    <row r="78" spans="1:11" x14ac:dyDescent="0.2">
      <c r="A78">
        <v>42</v>
      </c>
    </row>
    <row r="79" spans="1:11" x14ac:dyDescent="0.2">
      <c r="A79">
        <v>43</v>
      </c>
      <c r="B79" s="58"/>
      <c r="C79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workbookViewId="0">
      <pane ySplit="2" topLeftCell="A60" activePane="bottomLeft" state="frozen"/>
      <selection pane="bottomLeft" activeCell="A89" sqref="A89:D99"/>
    </sheetView>
  </sheetViews>
  <sheetFormatPr defaultRowHeight="12.75" x14ac:dyDescent="0.2"/>
  <cols>
    <col min="1" max="1" width="17" customWidth="1"/>
    <col min="7" max="7" width="14.33203125" bestFit="1" customWidth="1"/>
    <col min="8" max="8" width="14.83203125" bestFit="1" customWidth="1"/>
    <col min="9" max="9" width="11.1640625" bestFit="1" customWidth="1"/>
    <col min="13" max="13" width="20.66406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</row>
    <row r="2" spans="1:13" x14ac:dyDescent="0.2">
      <c r="A2" s="1" t="s">
        <v>115</v>
      </c>
      <c r="B2" s="1" t="s">
        <v>0</v>
      </c>
      <c r="C2" s="1" t="s">
        <v>1</v>
      </c>
      <c r="D2" s="1" t="s">
        <v>2</v>
      </c>
      <c r="E2" s="1"/>
      <c r="F2" s="1"/>
      <c r="G2" s="1" t="s">
        <v>0</v>
      </c>
      <c r="H2" s="1" t="s">
        <v>1</v>
      </c>
      <c r="I2" s="1" t="s">
        <v>2</v>
      </c>
    </row>
    <row r="3" spans="1:13" x14ac:dyDescent="0.2">
      <c r="A3" s="36" t="s">
        <v>116</v>
      </c>
      <c r="B3" s="37">
        <v>9.1717999999999993</v>
      </c>
      <c r="C3" s="38">
        <v>2.7259000000000002</v>
      </c>
      <c r="D3" s="37">
        <v>0</v>
      </c>
      <c r="E3" s="12"/>
      <c r="F3" s="13"/>
      <c r="G3" s="2">
        <f t="shared" ref="G3:G13" si="0">mm*B3</f>
        <v>9171.7999999999993</v>
      </c>
      <c r="H3" s="2">
        <f t="shared" ref="H3:H13" si="1">mm*C3</f>
        <v>2725.9</v>
      </c>
      <c r="I3" s="2">
        <f t="shared" ref="I3:I13" si="2">mm*D3</f>
        <v>0</v>
      </c>
      <c r="M3" t="str">
        <f>G3&amp;","&amp;H3</f>
        <v>9171.8,2725.9</v>
      </c>
    </row>
    <row r="4" spans="1:13" x14ac:dyDescent="0.2">
      <c r="A4" s="36" t="s">
        <v>118</v>
      </c>
      <c r="B4" s="37">
        <v>7.9015000000000004</v>
      </c>
      <c r="C4" s="37">
        <v>2.9268000000000001</v>
      </c>
      <c r="D4" s="37">
        <v>3.5369999999999999</v>
      </c>
      <c r="E4" s="12"/>
      <c r="F4" s="1"/>
      <c r="G4" s="2">
        <f t="shared" si="0"/>
        <v>7901.5</v>
      </c>
      <c r="H4" s="2">
        <f t="shared" si="1"/>
        <v>2926.8</v>
      </c>
      <c r="I4" s="2">
        <f t="shared" si="2"/>
        <v>3537</v>
      </c>
      <c r="M4" t="str">
        <f t="shared" ref="M4:M67" si="3">G4&amp;","&amp;H4</f>
        <v>7901.5,2926.8</v>
      </c>
    </row>
    <row r="5" spans="1:13" x14ac:dyDescent="0.2">
      <c r="A5" s="36" t="s">
        <v>120</v>
      </c>
      <c r="B5" s="37">
        <v>6.4221000000000004</v>
      </c>
      <c r="C5" s="37">
        <v>3.3555000000000001</v>
      </c>
      <c r="D5" s="37">
        <v>6.9555999999999996</v>
      </c>
      <c r="E5" s="12"/>
      <c r="F5" s="1"/>
      <c r="G5" s="2">
        <f t="shared" si="0"/>
        <v>6422.1</v>
      </c>
      <c r="H5" s="2">
        <f t="shared" si="1"/>
        <v>3355.5</v>
      </c>
      <c r="I5" s="2">
        <f t="shared" si="2"/>
        <v>6955.5999999999995</v>
      </c>
      <c r="M5" t="str">
        <f t="shared" si="3"/>
        <v>6422.1,3355.5</v>
      </c>
    </row>
    <row r="6" spans="1:13" x14ac:dyDescent="0.2">
      <c r="A6" s="36" t="s">
        <v>122</v>
      </c>
      <c r="B6" s="37">
        <v>4.7134999999999998</v>
      </c>
      <c r="C6" s="37">
        <v>4.1467999999999998</v>
      </c>
      <c r="D6" s="37">
        <v>10.170199999999999</v>
      </c>
      <c r="E6" s="12"/>
      <c r="F6" s="1"/>
      <c r="G6" s="2">
        <f t="shared" si="0"/>
        <v>4713.5</v>
      </c>
      <c r="H6" s="2">
        <f t="shared" si="1"/>
        <v>4146.8</v>
      </c>
      <c r="I6" s="2">
        <f t="shared" si="2"/>
        <v>10170.199999999999</v>
      </c>
      <c r="M6" t="str">
        <f t="shared" si="3"/>
        <v>4713.5,4146.8</v>
      </c>
    </row>
    <row r="7" spans="1:13" x14ac:dyDescent="0.2">
      <c r="A7" s="36" t="s">
        <v>124</v>
      </c>
      <c r="B7" s="37">
        <v>2.7079</v>
      </c>
      <c r="C7" s="37">
        <v>5.5994999999999999</v>
      </c>
      <c r="D7" s="37">
        <v>12.8666</v>
      </c>
      <c r="E7" s="12"/>
      <c r="F7" s="1"/>
      <c r="G7" s="2">
        <f t="shared" si="0"/>
        <v>2707.9</v>
      </c>
      <c r="H7" s="2">
        <f t="shared" si="1"/>
        <v>5599.5</v>
      </c>
      <c r="I7" s="2">
        <f t="shared" si="2"/>
        <v>12866.6</v>
      </c>
      <c r="M7" t="str">
        <f t="shared" si="3"/>
        <v>2707.9,5599.5</v>
      </c>
    </row>
    <row r="8" spans="1:13" x14ac:dyDescent="0.2">
      <c r="A8" s="36" t="s">
        <v>126</v>
      </c>
      <c r="B8" s="37">
        <v>1.0708</v>
      </c>
      <c r="C8" s="37">
        <v>7.4489000000000001</v>
      </c>
      <c r="D8" s="37">
        <v>13.8</v>
      </c>
      <c r="E8" s="12"/>
      <c r="F8" s="1"/>
      <c r="G8" s="2">
        <f t="shared" si="0"/>
        <v>1070.8</v>
      </c>
      <c r="H8" s="2">
        <f t="shared" si="1"/>
        <v>7448.9</v>
      </c>
      <c r="I8" s="2">
        <f t="shared" si="2"/>
        <v>13800</v>
      </c>
      <c r="M8" t="str">
        <f t="shared" si="3"/>
        <v>1070.8,7448.9</v>
      </c>
    </row>
    <row r="9" spans="1:13" x14ac:dyDescent="0.2">
      <c r="A9" s="16" t="s">
        <v>128</v>
      </c>
      <c r="B9" s="12">
        <v>0.58799999999999997</v>
      </c>
      <c r="C9" s="12">
        <v>8.1923999999999992</v>
      </c>
      <c r="D9" s="12">
        <v>13.6609</v>
      </c>
      <c r="E9" s="12"/>
      <c r="F9" s="1"/>
      <c r="G9" s="2">
        <f t="shared" si="0"/>
        <v>588</v>
      </c>
      <c r="H9" s="2">
        <f t="shared" si="1"/>
        <v>8192.4</v>
      </c>
      <c r="I9" s="2">
        <f t="shared" si="2"/>
        <v>13660.9</v>
      </c>
      <c r="M9" t="str">
        <f t="shared" si="3"/>
        <v>588,8192.4</v>
      </c>
    </row>
    <row r="10" spans="1:13" x14ac:dyDescent="0.2">
      <c r="A10" s="16" t="s">
        <v>130</v>
      </c>
      <c r="B10" s="12">
        <v>-0.44969999999999999</v>
      </c>
      <c r="C10" s="12">
        <v>10.484999999999999</v>
      </c>
      <c r="D10" s="12">
        <v>11.1211</v>
      </c>
      <c r="E10" s="12"/>
      <c r="F10" s="1"/>
      <c r="G10" s="2">
        <f t="shared" si="0"/>
        <v>-449.7</v>
      </c>
      <c r="H10" s="2">
        <f t="shared" si="1"/>
        <v>10485</v>
      </c>
      <c r="I10" s="2">
        <f t="shared" si="2"/>
        <v>11121.1</v>
      </c>
      <c r="M10" t="str">
        <f t="shared" si="3"/>
        <v>-449.7,10485</v>
      </c>
    </row>
    <row r="11" spans="1:13" x14ac:dyDescent="0.2">
      <c r="A11" s="16" t="s">
        <v>132</v>
      </c>
      <c r="B11" s="12">
        <v>-0.74990000000000001</v>
      </c>
      <c r="C11" s="12">
        <v>11.6035</v>
      </c>
      <c r="D11" s="12">
        <v>7.5453000000000001</v>
      </c>
      <c r="E11" s="12"/>
      <c r="F11" s="1"/>
      <c r="G11" s="2">
        <f t="shared" si="0"/>
        <v>-749.9</v>
      </c>
      <c r="H11" s="2">
        <f t="shared" si="1"/>
        <v>11603.5</v>
      </c>
      <c r="I11" s="2">
        <f t="shared" si="2"/>
        <v>7545.3</v>
      </c>
      <c r="M11" t="str">
        <f t="shared" si="3"/>
        <v>-749.9,11603.5</v>
      </c>
    </row>
    <row r="12" spans="1:13" x14ac:dyDescent="0.2">
      <c r="A12" s="16" t="s">
        <v>134</v>
      </c>
      <c r="B12" s="12">
        <v>-0.8448</v>
      </c>
      <c r="C12" s="12">
        <v>12.1015</v>
      </c>
      <c r="D12" s="12">
        <v>3.7919999999999998</v>
      </c>
      <c r="E12" s="12"/>
      <c r="F12" s="1"/>
      <c r="G12" s="2">
        <f t="shared" si="0"/>
        <v>-844.8</v>
      </c>
      <c r="H12" s="2">
        <f t="shared" si="1"/>
        <v>12101.5</v>
      </c>
      <c r="I12" s="2">
        <f t="shared" si="2"/>
        <v>3792</v>
      </c>
      <c r="M12" t="str">
        <f t="shared" si="3"/>
        <v>-844.8,12101.5</v>
      </c>
    </row>
    <row r="13" spans="1:13" x14ac:dyDescent="0.2">
      <c r="A13" s="16" t="s">
        <v>136</v>
      </c>
      <c r="B13" s="12">
        <v>-0.86699999999999999</v>
      </c>
      <c r="C13" s="12">
        <v>12.2386</v>
      </c>
      <c r="D13" s="12">
        <v>0</v>
      </c>
      <c r="E13" s="12"/>
      <c r="F13" s="1"/>
      <c r="G13" s="2">
        <f t="shared" si="0"/>
        <v>-867</v>
      </c>
      <c r="H13" s="2">
        <f t="shared" si="1"/>
        <v>12238.6</v>
      </c>
      <c r="I13" s="2">
        <f t="shared" si="2"/>
        <v>0</v>
      </c>
      <c r="M13" t="str">
        <f t="shared" si="3"/>
        <v>-867,12238.6</v>
      </c>
    </row>
    <row r="14" spans="1:13" x14ac:dyDescent="0.2">
      <c r="M14" t="str">
        <f t="shared" si="3"/>
        <v>,</v>
      </c>
    </row>
    <row r="15" spans="1:13" x14ac:dyDescent="0.2">
      <c r="A15" s="37" t="s">
        <v>117</v>
      </c>
      <c r="B15" s="37">
        <v>8.3064999999999998</v>
      </c>
      <c r="C15" s="38">
        <v>2.0663999999999998</v>
      </c>
      <c r="D15" s="37">
        <v>0</v>
      </c>
      <c r="E15" s="12"/>
      <c r="F15" s="1"/>
      <c r="G15" s="2">
        <f t="shared" ref="G15:G25" si="4">mm*B15</f>
        <v>8306.5</v>
      </c>
      <c r="H15" s="2">
        <f t="shared" ref="H15:H25" si="5">mm*C15</f>
        <v>2066.3999999999996</v>
      </c>
      <c r="I15" s="2">
        <f t="shared" ref="I15:I25" si="6">mm*D15</f>
        <v>0</v>
      </c>
      <c r="M15" t="str">
        <f t="shared" si="3"/>
        <v>8306.5,2066.4</v>
      </c>
    </row>
    <row r="16" spans="1:13" x14ac:dyDescent="0.2">
      <c r="A16" s="37" t="s">
        <v>119</v>
      </c>
      <c r="B16" s="37">
        <v>7.0693999999999999</v>
      </c>
      <c r="C16" s="37">
        <v>2.3422999999999998</v>
      </c>
      <c r="D16" s="37">
        <v>3.2414000000000001</v>
      </c>
      <c r="E16" s="12"/>
      <c r="F16" s="1"/>
      <c r="G16" s="2">
        <f t="shared" si="4"/>
        <v>7069.4</v>
      </c>
      <c r="H16" s="2">
        <f t="shared" si="5"/>
        <v>2342.2999999999997</v>
      </c>
      <c r="I16" s="2">
        <f t="shared" si="6"/>
        <v>3241.4</v>
      </c>
      <c r="M16" t="str">
        <f t="shared" si="3"/>
        <v>7069.4,2342.3</v>
      </c>
    </row>
    <row r="17" spans="1:13" x14ac:dyDescent="0.2">
      <c r="A17" s="37" t="s">
        <v>121</v>
      </c>
      <c r="B17" s="37">
        <v>5.5458999999999996</v>
      </c>
      <c r="C17" s="37">
        <v>2.8795000000000002</v>
      </c>
      <c r="D17" s="37">
        <v>6.5990000000000002</v>
      </c>
      <c r="E17" s="12"/>
      <c r="F17" s="1"/>
      <c r="G17" s="2">
        <f t="shared" si="4"/>
        <v>5545.9</v>
      </c>
      <c r="H17" s="2">
        <f t="shared" si="5"/>
        <v>2879.5</v>
      </c>
      <c r="I17" s="2">
        <f t="shared" si="6"/>
        <v>6599</v>
      </c>
      <c r="M17" t="str">
        <f t="shared" si="3"/>
        <v>5545.9,2879.5</v>
      </c>
    </row>
    <row r="18" spans="1:13" x14ac:dyDescent="0.2">
      <c r="A18" s="37" t="s">
        <v>123</v>
      </c>
      <c r="B18" s="37">
        <v>3.8184</v>
      </c>
      <c r="C18" s="37">
        <v>3.7955999999999999</v>
      </c>
      <c r="D18" s="37">
        <v>9.7263000000000002</v>
      </c>
      <c r="E18" s="12"/>
      <c r="F18" s="1"/>
      <c r="G18" s="2">
        <f t="shared" si="4"/>
        <v>3818.4</v>
      </c>
      <c r="H18" s="2">
        <f t="shared" si="5"/>
        <v>3795.6</v>
      </c>
      <c r="I18" s="2">
        <f t="shared" si="6"/>
        <v>9726.2999999999993</v>
      </c>
      <c r="M18" t="str">
        <f t="shared" si="3"/>
        <v>3818.4,3795.6</v>
      </c>
    </row>
    <row r="19" spans="1:13" x14ac:dyDescent="0.2">
      <c r="A19" s="37" t="s">
        <v>125</v>
      </c>
      <c r="B19" s="37">
        <v>1.8906000000000001</v>
      </c>
      <c r="C19" s="37">
        <v>5.3311000000000002</v>
      </c>
      <c r="D19" s="37">
        <v>12.248799999999999</v>
      </c>
      <c r="E19" s="12"/>
      <c r="F19" s="1"/>
      <c r="G19" s="2">
        <f t="shared" si="4"/>
        <v>1890.6000000000001</v>
      </c>
      <c r="H19" s="2">
        <f t="shared" si="5"/>
        <v>5331.1</v>
      </c>
      <c r="I19" s="2">
        <f t="shared" si="6"/>
        <v>12248.8</v>
      </c>
      <c r="M19" t="str">
        <f t="shared" si="3"/>
        <v>1890.6,5331.1</v>
      </c>
    </row>
    <row r="20" spans="1:13" x14ac:dyDescent="0.2">
      <c r="A20" s="37" t="s">
        <v>127</v>
      </c>
      <c r="B20" s="37">
        <v>0.46010000000000001</v>
      </c>
      <c r="C20" s="37">
        <v>7.0172999999999996</v>
      </c>
      <c r="D20" s="37">
        <v>13.0501</v>
      </c>
      <c r="E20" s="12"/>
      <c r="F20" s="1"/>
      <c r="G20" s="2">
        <f t="shared" si="4"/>
        <v>460.1</v>
      </c>
      <c r="H20" s="2">
        <f t="shared" si="5"/>
        <v>7017.2999999999993</v>
      </c>
      <c r="I20" s="2">
        <f t="shared" si="6"/>
        <v>13050.1</v>
      </c>
      <c r="M20" t="str">
        <f t="shared" si="3"/>
        <v>460.1,7017.3</v>
      </c>
    </row>
    <row r="21" spans="1:13" x14ac:dyDescent="0.2">
      <c r="A21" s="12" t="s">
        <v>129</v>
      </c>
      <c r="B21" s="12">
        <v>5.7000000000000002E-2</v>
      </c>
      <c r="C21" s="12">
        <v>7.6224999999999996</v>
      </c>
      <c r="D21" s="12">
        <v>12.9435</v>
      </c>
      <c r="E21" s="12"/>
      <c r="F21" s="1"/>
      <c r="G21" s="2">
        <f t="shared" si="4"/>
        <v>57</v>
      </c>
      <c r="H21" s="2">
        <f t="shared" si="5"/>
        <v>7622.5</v>
      </c>
      <c r="I21" s="2">
        <f t="shared" si="6"/>
        <v>12943.5</v>
      </c>
      <c r="M21" t="str">
        <f t="shared" si="3"/>
        <v>57,7622.5</v>
      </c>
    </row>
    <row r="22" spans="1:13" x14ac:dyDescent="0.2">
      <c r="A22" s="12" t="s">
        <v>131</v>
      </c>
      <c r="B22" s="12">
        <v>-0.95689999999999997</v>
      </c>
      <c r="C22" s="12">
        <v>9.6247000000000007</v>
      </c>
      <c r="D22" s="12">
        <v>10.768700000000001</v>
      </c>
      <c r="E22" s="12"/>
      <c r="F22" s="1"/>
      <c r="G22" s="2">
        <f t="shared" si="4"/>
        <v>-956.9</v>
      </c>
      <c r="H22" s="2">
        <f t="shared" si="5"/>
        <v>9624.7000000000007</v>
      </c>
      <c r="I22" s="2">
        <f t="shared" si="6"/>
        <v>10768.7</v>
      </c>
      <c r="M22" t="str">
        <f t="shared" si="3"/>
        <v>-956.9,9624.7</v>
      </c>
    </row>
    <row r="23" spans="1:13" x14ac:dyDescent="0.2">
      <c r="A23" s="12" t="s">
        <v>133</v>
      </c>
      <c r="B23" s="12">
        <v>-1.3280000000000001</v>
      </c>
      <c r="C23" s="12">
        <v>10.730700000000001</v>
      </c>
      <c r="D23" s="12">
        <v>7.3848000000000003</v>
      </c>
      <c r="E23" s="12"/>
      <c r="F23" s="1"/>
      <c r="G23" s="2">
        <f t="shared" si="4"/>
        <v>-1328</v>
      </c>
      <c r="H23" s="2">
        <f t="shared" si="5"/>
        <v>10730.7</v>
      </c>
      <c r="I23" s="2">
        <f t="shared" si="6"/>
        <v>7384.8</v>
      </c>
      <c r="M23" t="str">
        <f t="shared" si="3"/>
        <v>-1328,10730.7</v>
      </c>
    </row>
    <row r="24" spans="1:13" x14ac:dyDescent="0.2">
      <c r="A24" s="12" t="s">
        <v>135</v>
      </c>
      <c r="B24" s="12">
        <v>-1.4587000000000001</v>
      </c>
      <c r="C24" s="12">
        <v>11.240600000000001</v>
      </c>
      <c r="D24" s="12">
        <v>3.7336</v>
      </c>
      <c r="E24" s="12"/>
      <c r="F24" s="1"/>
      <c r="G24" s="2">
        <f t="shared" si="4"/>
        <v>-1458.7</v>
      </c>
      <c r="H24" s="2">
        <f t="shared" si="5"/>
        <v>11240.6</v>
      </c>
      <c r="I24" s="2">
        <f t="shared" si="6"/>
        <v>3733.6</v>
      </c>
      <c r="M24" t="str">
        <f t="shared" si="3"/>
        <v>-1458.7,11240.6</v>
      </c>
    </row>
    <row r="25" spans="1:13" x14ac:dyDescent="0.2">
      <c r="A25" s="12" t="s">
        <v>312</v>
      </c>
      <c r="B25" s="12">
        <v>-1.4913000000000001</v>
      </c>
      <c r="C25" s="12">
        <v>11.382999999999999</v>
      </c>
      <c r="D25" s="12">
        <v>-2.0000000000000001E-4</v>
      </c>
      <c r="E25" s="12"/>
      <c r="F25" s="1"/>
      <c r="G25" s="2">
        <f t="shared" si="4"/>
        <v>-1491.3000000000002</v>
      </c>
      <c r="H25" s="2">
        <f t="shared" si="5"/>
        <v>11383</v>
      </c>
      <c r="I25" s="2">
        <f t="shared" si="6"/>
        <v>-0.2</v>
      </c>
      <c r="M25" t="str">
        <f t="shared" si="3"/>
        <v>-1491.3,11383</v>
      </c>
    </row>
    <row r="26" spans="1:13" x14ac:dyDescent="0.2">
      <c r="M26" t="str">
        <f t="shared" si="3"/>
        <v>,</v>
      </c>
    </row>
    <row r="27" spans="1:13" x14ac:dyDescent="0.2">
      <c r="A27" s="37" t="s">
        <v>137</v>
      </c>
      <c r="B27" s="37">
        <v>9.0221</v>
      </c>
      <c r="C27" s="38">
        <v>1.2334000000000001</v>
      </c>
      <c r="D27" s="37">
        <v>0</v>
      </c>
      <c r="E27" s="12"/>
      <c r="F27" s="1"/>
      <c r="G27" s="2">
        <f t="shared" ref="G27:G37" si="7">mm*B27</f>
        <v>9022.1</v>
      </c>
      <c r="H27" s="2">
        <f t="shared" ref="H27:H37" si="8">mm*C27</f>
        <v>1233.4000000000001</v>
      </c>
      <c r="I27" s="2">
        <f t="shared" ref="I27:I37" si="9">mm*D27</f>
        <v>0</v>
      </c>
      <c r="M27" t="str">
        <f t="shared" si="3"/>
        <v>9022.1,1233.4</v>
      </c>
    </row>
    <row r="28" spans="1:13" x14ac:dyDescent="0.2">
      <c r="A28" s="37" t="s">
        <v>141</v>
      </c>
      <c r="B28" s="37">
        <v>7.5831999999999997</v>
      </c>
      <c r="C28" s="37">
        <v>1.4610000000000001</v>
      </c>
      <c r="D28" s="37">
        <v>3.5369999999999999</v>
      </c>
      <c r="E28" s="12"/>
      <c r="F28" s="1"/>
      <c r="G28" s="2">
        <f t="shared" si="7"/>
        <v>7583.2</v>
      </c>
      <c r="H28" s="2">
        <f t="shared" si="8"/>
        <v>1461</v>
      </c>
      <c r="I28" s="2">
        <f t="shared" si="9"/>
        <v>3537</v>
      </c>
      <c r="M28" t="str">
        <f t="shared" si="3"/>
        <v>7583.2,1461</v>
      </c>
    </row>
    <row r="29" spans="1:13" x14ac:dyDescent="0.2">
      <c r="A29" s="37" t="s">
        <v>145</v>
      </c>
      <c r="B29" s="37">
        <v>5.9074</v>
      </c>
      <c r="C29" s="37">
        <v>1.9466000000000001</v>
      </c>
      <c r="D29" s="37">
        <v>6.9555999999999996</v>
      </c>
      <c r="E29" s="12"/>
      <c r="F29" s="1"/>
      <c r="G29" s="2">
        <f t="shared" si="7"/>
        <v>5907.4</v>
      </c>
      <c r="H29" s="2">
        <f t="shared" si="8"/>
        <v>1946.6000000000001</v>
      </c>
      <c r="I29" s="2">
        <f t="shared" si="9"/>
        <v>6955.5999999999995</v>
      </c>
      <c r="M29" t="str">
        <f t="shared" si="3"/>
        <v>5907.4,1946.6</v>
      </c>
    </row>
    <row r="30" spans="1:13" x14ac:dyDescent="0.2">
      <c r="A30" s="37" t="s">
        <v>149</v>
      </c>
      <c r="B30" s="37">
        <v>3.9719000000000002</v>
      </c>
      <c r="C30" s="37">
        <v>2.8429000000000002</v>
      </c>
      <c r="D30" s="37">
        <v>10.170199999999999</v>
      </c>
      <c r="E30" s="12"/>
      <c r="F30" s="1"/>
      <c r="G30" s="2">
        <f t="shared" si="7"/>
        <v>3971.9</v>
      </c>
      <c r="H30" s="2">
        <f t="shared" si="8"/>
        <v>2842.9</v>
      </c>
      <c r="I30" s="2">
        <f t="shared" si="9"/>
        <v>10170.199999999999</v>
      </c>
      <c r="M30" t="str">
        <f t="shared" si="3"/>
        <v>3971.9,2842.9</v>
      </c>
    </row>
    <row r="31" spans="1:13" x14ac:dyDescent="0.2">
      <c r="A31" s="37" t="s">
        <v>153</v>
      </c>
      <c r="B31" s="37">
        <v>1.7001999999999999</v>
      </c>
      <c r="C31" s="37">
        <v>4.4885000000000002</v>
      </c>
      <c r="D31" s="37">
        <v>12.8666</v>
      </c>
      <c r="E31" s="12"/>
      <c r="F31" s="1"/>
      <c r="G31" s="2">
        <f t="shared" si="7"/>
        <v>1700.2</v>
      </c>
      <c r="H31" s="2">
        <f t="shared" si="8"/>
        <v>4488.5</v>
      </c>
      <c r="I31" s="2">
        <f t="shared" si="9"/>
        <v>12866.6</v>
      </c>
      <c r="M31" t="str">
        <f t="shared" si="3"/>
        <v>1700.2,4488.5</v>
      </c>
    </row>
    <row r="32" spans="1:13" x14ac:dyDescent="0.2">
      <c r="A32" s="37" t="s">
        <v>157</v>
      </c>
      <c r="B32" s="37">
        <v>-0.15429999999999999</v>
      </c>
      <c r="C32" s="37">
        <v>6.5833000000000004</v>
      </c>
      <c r="D32" s="37">
        <v>13.8</v>
      </c>
      <c r="E32" s="12"/>
      <c r="F32" s="1"/>
      <c r="G32" s="2">
        <f t="shared" si="7"/>
        <v>-154.29999999999998</v>
      </c>
      <c r="H32" s="2">
        <f t="shared" si="8"/>
        <v>6583.3</v>
      </c>
      <c r="I32" s="2">
        <f t="shared" si="9"/>
        <v>13800</v>
      </c>
      <c r="M32" t="str">
        <f t="shared" si="3"/>
        <v>-154.3,6583.3</v>
      </c>
    </row>
    <row r="33" spans="1:13" x14ac:dyDescent="0.2">
      <c r="A33" s="12" t="s">
        <v>161</v>
      </c>
      <c r="B33" s="12">
        <v>-0.70109999999999995</v>
      </c>
      <c r="C33" s="12">
        <v>7.4256000000000002</v>
      </c>
      <c r="D33" s="12">
        <v>13.6609</v>
      </c>
      <c r="E33" s="12"/>
      <c r="F33" s="1"/>
      <c r="G33" s="2">
        <f t="shared" si="7"/>
        <v>-701.09999999999991</v>
      </c>
      <c r="H33" s="2">
        <f t="shared" si="8"/>
        <v>7425.6</v>
      </c>
      <c r="I33" s="2">
        <f t="shared" si="9"/>
        <v>13660.9</v>
      </c>
      <c r="M33" t="str">
        <f t="shared" si="3"/>
        <v>-701.1,7425.6</v>
      </c>
    </row>
    <row r="34" spans="1:13" x14ac:dyDescent="0.2">
      <c r="A34" s="12" t="s">
        <v>165</v>
      </c>
      <c r="B34" s="12">
        <v>-1.8766</v>
      </c>
      <c r="C34" s="12">
        <v>10.022399999999999</v>
      </c>
      <c r="D34" s="12">
        <v>11.1211</v>
      </c>
      <c r="E34" s="12"/>
      <c r="F34" s="1"/>
      <c r="G34" s="2">
        <f t="shared" si="7"/>
        <v>-1876.6000000000001</v>
      </c>
      <c r="H34" s="2">
        <f t="shared" si="8"/>
        <v>10022.4</v>
      </c>
      <c r="I34" s="2">
        <f t="shared" si="9"/>
        <v>11121.1</v>
      </c>
      <c r="M34" t="str">
        <f t="shared" si="3"/>
        <v>-1876.6,10022.4</v>
      </c>
    </row>
    <row r="35" spans="1:13" x14ac:dyDescent="0.2">
      <c r="A35" s="12" t="s">
        <v>169</v>
      </c>
      <c r="B35" s="12">
        <v>-2.2166000000000001</v>
      </c>
      <c r="C35" s="12">
        <v>11.289400000000001</v>
      </c>
      <c r="D35" s="12">
        <v>7.5453000000000001</v>
      </c>
      <c r="E35" s="12"/>
      <c r="F35" s="1"/>
      <c r="G35" s="2">
        <f t="shared" si="7"/>
        <v>-2216.6</v>
      </c>
      <c r="H35" s="2">
        <f t="shared" si="8"/>
        <v>11289.400000000001</v>
      </c>
      <c r="I35" s="2">
        <f t="shared" si="9"/>
        <v>7545.3</v>
      </c>
      <c r="M35" t="str">
        <f t="shared" si="3"/>
        <v>-2216.6,11289.4</v>
      </c>
    </row>
    <row r="36" spans="1:13" x14ac:dyDescent="0.2">
      <c r="A36" s="12" t="s">
        <v>173</v>
      </c>
      <c r="B36" s="12">
        <v>-2.3241999999999998</v>
      </c>
      <c r="C36" s="12">
        <v>11.8536</v>
      </c>
      <c r="D36" s="12">
        <v>3.7913000000000001</v>
      </c>
      <c r="E36" s="12"/>
      <c r="F36" s="1"/>
      <c r="G36" s="2">
        <f t="shared" si="7"/>
        <v>-2324.1999999999998</v>
      </c>
      <c r="H36" s="2">
        <f t="shared" si="8"/>
        <v>11853.6</v>
      </c>
      <c r="I36" s="2">
        <f t="shared" si="9"/>
        <v>3791.3</v>
      </c>
      <c r="M36" t="str">
        <f t="shared" si="3"/>
        <v>-2324.2,11853.6</v>
      </c>
    </row>
    <row r="37" spans="1:13" x14ac:dyDescent="0.2">
      <c r="A37" s="12" t="s">
        <v>177</v>
      </c>
      <c r="B37" s="12">
        <v>-2.3492999999999999</v>
      </c>
      <c r="C37" s="12">
        <v>12.008800000000001</v>
      </c>
      <c r="D37" s="12">
        <v>0</v>
      </c>
      <c r="E37" s="12"/>
      <c r="F37" s="1"/>
      <c r="G37" s="2">
        <f t="shared" si="7"/>
        <v>-2349.2999999999997</v>
      </c>
      <c r="H37" s="2">
        <f t="shared" si="8"/>
        <v>12008.800000000001</v>
      </c>
      <c r="I37" s="2">
        <f t="shared" si="9"/>
        <v>0</v>
      </c>
      <c r="M37" t="str">
        <f t="shared" si="3"/>
        <v>-2349.3,12008.8</v>
      </c>
    </row>
    <row r="38" spans="1:13" x14ac:dyDescent="0.2">
      <c r="M38" t="str">
        <f t="shared" si="3"/>
        <v>,</v>
      </c>
    </row>
    <row r="39" spans="1:13" x14ac:dyDescent="0.2">
      <c r="A39" s="18" t="s">
        <v>311</v>
      </c>
      <c r="B39" s="19"/>
      <c r="C39" s="19"/>
      <c r="D39" s="19"/>
      <c r="E39" s="20"/>
      <c r="F39" s="21"/>
      <c r="G39" s="21"/>
      <c r="H39" s="21"/>
      <c r="I39" s="21"/>
      <c r="M39" t="str">
        <f t="shared" si="3"/>
        <v>,</v>
      </c>
    </row>
    <row r="40" spans="1:13" x14ac:dyDescent="0.2">
      <c r="A40" s="36" t="s">
        <v>116</v>
      </c>
      <c r="B40" s="37">
        <v>9.1717999999999993</v>
      </c>
      <c r="C40" s="38">
        <v>2.7259000000000002</v>
      </c>
      <c r="D40" s="37">
        <f t="shared" ref="D40:D50" si="10">HO</f>
        <v>14</v>
      </c>
      <c r="E40" s="12"/>
      <c r="F40" s="13"/>
      <c r="G40" s="2">
        <f t="shared" ref="G40:G50" si="11">mm*B40</f>
        <v>9171.7999999999993</v>
      </c>
      <c r="H40" s="2">
        <f t="shared" ref="H40:H50" si="12">mm*C40</f>
        <v>2725.9</v>
      </c>
      <c r="I40" s="2">
        <f t="shared" ref="I40:I50" si="13">mm*D40</f>
        <v>14000</v>
      </c>
      <c r="M40" t="str">
        <f t="shared" si="3"/>
        <v>9171.8,2725.9</v>
      </c>
    </row>
    <row r="41" spans="1:13" x14ac:dyDescent="0.2">
      <c r="A41" s="36" t="s">
        <v>118</v>
      </c>
      <c r="B41" s="37">
        <v>7.9015000000000004</v>
      </c>
      <c r="C41" s="37">
        <v>2.9268000000000001</v>
      </c>
      <c r="D41" s="37">
        <f t="shared" si="10"/>
        <v>14</v>
      </c>
      <c r="E41" s="12"/>
      <c r="F41" s="1"/>
      <c r="G41" s="2">
        <f t="shared" si="11"/>
        <v>7901.5</v>
      </c>
      <c r="H41" s="2">
        <f t="shared" si="12"/>
        <v>2926.8</v>
      </c>
      <c r="I41" s="2">
        <f t="shared" si="13"/>
        <v>14000</v>
      </c>
      <c r="M41" t="str">
        <f t="shared" si="3"/>
        <v>7901.5,2926.8</v>
      </c>
    </row>
    <row r="42" spans="1:13" x14ac:dyDescent="0.2">
      <c r="A42" s="36" t="s">
        <v>120</v>
      </c>
      <c r="B42" s="37">
        <v>6.4221000000000004</v>
      </c>
      <c r="C42" s="37">
        <v>3.3555000000000001</v>
      </c>
      <c r="D42" s="37">
        <f t="shared" si="10"/>
        <v>14</v>
      </c>
      <c r="E42" s="12"/>
      <c r="F42" s="1"/>
      <c r="G42" s="2">
        <f t="shared" si="11"/>
        <v>6422.1</v>
      </c>
      <c r="H42" s="2">
        <f t="shared" si="12"/>
        <v>3355.5</v>
      </c>
      <c r="I42" s="2">
        <f t="shared" si="13"/>
        <v>14000</v>
      </c>
      <c r="M42" t="str">
        <f t="shared" si="3"/>
        <v>6422.1,3355.5</v>
      </c>
    </row>
    <row r="43" spans="1:13" x14ac:dyDescent="0.2">
      <c r="A43" s="36" t="s">
        <v>122</v>
      </c>
      <c r="B43" s="37">
        <v>4.7134999999999998</v>
      </c>
      <c r="C43" s="37">
        <v>4.1467999999999998</v>
      </c>
      <c r="D43" s="37">
        <f t="shared" si="10"/>
        <v>14</v>
      </c>
      <c r="E43" s="12"/>
      <c r="F43" s="1"/>
      <c r="G43" s="2">
        <f t="shared" si="11"/>
        <v>4713.5</v>
      </c>
      <c r="H43" s="2">
        <f t="shared" si="12"/>
        <v>4146.8</v>
      </c>
      <c r="I43" s="2">
        <f t="shared" si="13"/>
        <v>14000</v>
      </c>
      <c r="M43" t="str">
        <f t="shared" si="3"/>
        <v>4713.5,4146.8</v>
      </c>
    </row>
    <row r="44" spans="1:13" x14ac:dyDescent="0.2">
      <c r="A44" s="36" t="s">
        <v>124</v>
      </c>
      <c r="B44" s="37">
        <v>2.7079</v>
      </c>
      <c r="C44" s="37">
        <v>5.5994999999999999</v>
      </c>
      <c r="D44" s="37">
        <f t="shared" si="10"/>
        <v>14</v>
      </c>
      <c r="E44" s="12"/>
      <c r="F44" s="1"/>
      <c r="G44" s="2">
        <f t="shared" si="11"/>
        <v>2707.9</v>
      </c>
      <c r="H44" s="2">
        <f t="shared" si="12"/>
        <v>5599.5</v>
      </c>
      <c r="I44" s="2">
        <f t="shared" si="13"/>
        <v>14000</v>
      </c>
      <c r="M44" t="str">
        <f t="shared" si="3"/>
        <v>2707.9,5599.5</v>
      </c>
    </row>
    <row r="45" spans="1:13" x14ac:dyDescent="0.2">
      <c r="A45" s="36" t="s">
        <v>126</v>
      </c>
      <c r="B45" s="37">
        <v>1.0708</v>
      </c>
      <c r="C45" s="37">
        <v>7.4489000000000001</v>
      </c>
      <c r="D45" s="37">
        <f t="shared" si="10"/>
        <v>14</v>
      </c>
      <c r="E45" s="12"/>
      <c r="F45" s="1"/>
      <c r="G45" s="2">
        <f t="shared" si="11"/>
        <v>1070.8</v>
      </c>
      <c r="H45" s="2">
        <f t="shared" si="12"/>
        <v>7448.9</v>
      </c>
      <c r="I45" s="2">
        <f t="shared" si="13"/>
        <v>14000</v>
      </c>
      <c r="M45" t="str">
        <f t="shared" si="3"/>
        <v>1070.8,7448.9</v>
      </c>
    </row>
    <row r="46" spans="1:13" x14ac:dyDescent="0.2">
      <c r="A46" s="16" t="s">
        <v>128</v>
      </c>
      <c r="B46" s="12">
        <v>0.58799999999999997</v>
      </c>
      <c r="C46" s="12">
        <v>8.1923999999999992</v>
      </c>
      <c r="D46" s="37">
        <f t="shared" si="10"/>
        <v>14</v>
      </c>
      <c r="E46" s="12"/>
      <c r="F46" s="1"/>
      <c r="G46" s="2">
        <f t="shared" si="11"/>
        <v>588</v>
      </c>
      <c r="H46" s="2">
        <f t="shared" si="12"/>
        <v>8192.4</v>
      </c>
      <c r="I46" s="2">
        <f t="shared" si="13"/>
        <v>14000</v>
      </c>
      <c r="M46" t="str">
        <f t="shared" si="3"/>
        <v>588,8192.4</v>
      </c>
    </row>
    <row r="47" spans="1:13" x14ac:dyDescent="0.2">
      <c r="A47" s="16" t="s">
        <v>130</v>
      </c>
      <c r="B47" s="12">
        <v>-0.44969999999999999</v>
      </c>
      <c r="C47" s="12">
        <v>10.484999999999999</v>
      </c>
      <c r="D47" s="37">
        <f t="shared" si="10"/>
        <v>14</v>
      </c>
      <c r="E47" s="12"/>
      <c r="F47" s="1"/>
      <c r="G47" s="2">
        <f t="shared" si="11"/>
        <v>-449.7</v>
      </c>
      <c r="H47" s="2">
        <f t="shared" si="12"/>
        <v>10485</v>
      </c>
      <c r="I47" s="2">
        <f t="shared" si="13"/>
        <v>14000</v>
      </c>
      <c r="M47" t="str">
        <f t="shared" si="3"/>
        <v>-449.7,10485</v>
      </c>
    </row>
    <row r="48" spans="1:13" x14ac:dyDescent="0.2">
      <c r="A48" s="16" t="s">
        <v>132</v>
      </c>
      <c r="B48" s="12">
        <v>-0.74990000000000001</v>
      </c>
      <c r="C48" s="12">
        <v>11.6035</v>
      </c>
      <c r="D48" s="37">
        <f t="shared" si="10"/>
        <v>14</v>
      </c>
      <c r="E48" s="12"/>
      <c r="F48" s="1"/>
      <c r="G48" s="2">
        <f t="shared" si="11"/>
        <v>-749.9</v>
      </c>
      <c r="H48" s="2">
        <f t="shared" si="12"/>
        <v>11603.5</v>
      </c>
      <c r="I48" s="2">
        <f t="shared" si="13"/>
        <v>14000</v>
      </c>
      <c r="M48" t="str">
        <f t="shared" si="3"/>
        <v>-749.9,11603.5</v>
      </c>
    </row>
    <row r="49" spans="1:13" x14ac:dyDescent="0.2">
      <c r="A49" s="16" t="s">
        <v>134</v>
      </c>
      <c r="B49" s="12">
        <v>-0.8448</v>
      </c>
      <c r="C49" s="12">
        <v>12.1015</v>
      </c>
      <c r="D49" s="37">
        <f t="shared" si="10"/>
        <v>14</v>
      </c>
      <c r="E49" s="12"/>
      <c r="F49" s="1"/>
      <c r="G49" s="2">
        <f t="shared" si="11"/>
        <v>-844.8</v>
      </c>
      <c r="H49" s="2">
        <f t="shared" si="12"/>
        <v>12101.5</v>
      </c>
      <c r="I49" s="2">
        <f t="shared" si="13"/>
        <v>14000</v>
      </c>
      <c r="M49" t="str">
        <f t="shared" si="3"/>
        <v>-844.8,12101.5</v>
      </c>
    </row>
    <row r="50" spans="1:13" x14ac:dyDescent="0.2">
      <c r="A50" s="16" t="s">
        <v>136</v>
      </c>
      <c r="B50" s="12">
        <v>-0.86699999999999999</v>
      </c>
      <c r="C50" s="12">
        <v>12.2386</v>
      </c>
      <c r="D50" s="37">
        <f t="shared" si="10"/>
        <v>14</v>
      </c>
      <c r="E50" s="12"/>
      <c r="F50" s="1"/>
      <c r="G50" s="2">
        <f t="shared" si="11"/>
        <v>-867</v>
      </c>
      <c r="H50" s="2">
        <f t="shared" si="12"/>
        <v>12238.6</v>
      </c>
      <c r="I50" s="2">
        <f t="shared" si="13"/>
        <v>14000</v>
      </c>
      <c r="M50" t="str">
        <f t="shared" si="3"/>
        <v>-867,12238.6</v>
      </c>
    </row>
    <row r="51" spans="1:13" x14ac:dyDescent="0.2">
      <c r="M51" t="str">
        <f t="shared" si="3"/>
        <v>,</v>
      </c>
    </row>
    <row r="52" spans="1:13" x14ac:dyDescent="0.2">
      <c r="A52" s="37" t="s">
        <v>137</v>
      </c>
      <c r="B52" s="37">
        <v>9.0221</v>
      </c>
      <c r="C52" s="38">
        <v>1.2334000000000001</v>
      </c>
      <c r="D52" s="37">
        <f t="shared" ref="D52:D62" si="14">HO</f>
        <v>14</v>
      </c>
      <c r="E52" s="12"/>
      <c r="F52" s="1"/>
      <c r="G52" s="2">
        <f t="shared" ref="G52:G62" si="15">mm*B52</f>
        <v>9022.1</v>
      </c>
      <c r="H52" s="2">
        <f t="shared" ref="H52:H62" si="16">mm*C52</f>
        <v>1233.4000000000001</v>
      </c>
      <c r="I52" s="2">
        <f t="shared" ref="I52:I62" si="17">mm*D52</f>
        <v>14000</v>
      </c>
      <c r="M52" t="str">
        <f t="shared" si="3"/>
        <v>9022.1,1233.4</v>
      </c>
    </row>
    <row r="53" spans="1:13" x14ac:dyDescent="0.2">
      <c r="A53" s="37" t="s">
        <v>141</v>
      </c>
      <c r="B53" s="37">
        <v>7.5831999999999997</v>
      </c>
      <c r="C53" s="37">
        <v>1.4610000000000001</v>
      </c>
      <c r="D53" s="37">
        <f t="shared" si="14"/>
        <v>14</v>
      </c>
      <c r="E53" s="12"/>
      <c r="F53" s="1"/>
      <c r="G53" s="2">
        <f t="shared" si="15"/>
        <v>7583.2</v>
      </c>
      <c r="H53" s="2">
        <f t="shared" si="16"/>
        <v>1461</v>
      </c>
      <c r="I53" s="2">
        <f t="shared" si="17"/>
        <v>14000</v>
      </c>
      <c r="M53" t="str">
        <f t="shared" si="3"/>
        <v>7583.2,1461</v>
      </c>
    </row>
    <row r="54" spans="1:13" x14ac:dyDescent="0.2">
      <c r="A54" s="37" t="s">
        <v>145</v>
      </c>
      <c r="B54" s="37">
        <v>5.9074</v>
      </c>
      <c r="C54" s="37">
        <v>1.9466000000000001</v>
      </c>
      <c r="D54" s="37">
        <f t="shared" si="14"/>
        <v>14</v>
      </c>
      <c r="E54" s="12"/>
      <c r="F54" s="1"/>
      <c r="G54" s="2">
        <f t="shared" si="15"/>
        <v>5907.4</v>
      </c>
      <c r="H54" s="2">
        <f t="shared" si="16"/>
        <v>1946.6000000000001</v>
      </c>
      <c r="I54" s="2">
        <f t="shared" si="17"/>
        <v>14000</v>
      </c>
      <c r="M54" t="str">
        <f t="shared" si="3"/>
        <v>5907.4,1946.6</v>
      </c>
    </row>
    <row r="55" spans="1:13" x14ac:dyDescent="0.2">
      <c r="A55" s="37" t="s">
        <v>149</v>
      </c>
      <c r="B55" s="37">
        <v>3.9719000000000002</v>
      </c>
      <c r="C55" s="37">
        <v>2.8429000000000002</v>
      </c>
      <c r="D55" s="37">
        <f t="shared" si="14"/>
        <v>14</v>
      </c>
      <c r="E55" s="12"/>
      <c r="F55" s="1"/>
      <c r="G55" s="2">
        <f t="shared" si="15"/>
        <v>3971.9</v>
      </c>
      <c r="H55" s="2">
        <f t="shared" si="16"/>
        <v>2842.9</v>
      </c>
      <c r="I55" s="2">
        <f t="shared" si="17"/>
        <v>14000</v>
      </c>
      <c r="M55" t="str">
        <f t="shared" si="3"/>
        <v>3971.9,2842.9</v>
      </c>
    </row>
    <row r="56" spans="1:13" x14ac:dyDescent="0.2">
      <c r="A56" s="37" t="s">
        <v>153</v>
      </c>
      <c r="B56" s="37">
        <v>1.7001999999999999</v>
      </c>
      <c r="C56" s="37">
        <v>4.4885000000000002</v>
      </c>
      <c r="D56" s="37">
        <f t="shared" si="14"/>
        <v>14</v>
      </c>
      <c r="E56" s="12"/>
      <c r="F56" s="1"/>
      <c r="G56" s="2">
        <f t="shared" si="15"/>
        <v>1700.2</v>
      </c>
      <c r="H56" s="2">
        <f t="shared" si="16"/>
        <v>4488.5</v>
      </c>
      <c r="I56" s="2">
        <f t="shared" si="17"/>
        <v>14000</v>
      </c>
      <c r="M56" t="str">
        <f t="shared" si="3"/>
        <v>1700.2,4488.5</v>
      </c>
    </row>
    <row r="57" spans="1:13" x14ac:dyDescent="0.2">
      <c r="A57" s="37" t="s">
        <v>157</v>
      </c>
      <c r="B57" s="37">
        <v>-0.15429999999999999</v>
      </c>
      <c r="C57" s="37">
        <v>6.5833000000000004</v>
      </c>
      <c r="D57" s="37">
        <f t="shared" si="14"/>
        <v>14</v>
      </c>
      <c r="E57" s="12"/>
      <c r="F57" s="1"/>
      <c r="G57" s="2">
        <f t="shared" si="15"/>
        <v>-154.29999999999998</v>
      </c>
      <c r="H57" s="2">
        <f t="shared" si="16"/>
        <v>6583.3</v>
      </c>
      <c r="I57" s="2">
        <f t="shared" si="17"/>
        <v>14000</v>
      </c>
      <c r="M57" t="str">
        <f t="shared" si="3"/>
        <v>-154.3,6583.3</v>
      </c>
    </row>
    <row r="58" spans="1:13" x14ac:dyDescent="0.2">
      <c r="A58" s="12" t="s">
        <v>161</v>
      </c>
      <c r="B58" s="12">
        <v>-0.70109999999999995</v>
      </c>
      <c r="C58" s="12">
        <v>7.4256000000000002</v>
      </c>
      <c r="D58" s="37">
        <f t="shared" si="14"/>
        <v>14</v>
      </c>
      <c r="E58" s="12"/>
      <c r="F58" s="1"/>
      <c r="G58" s="2">
        <f t="shared" si="15"/>
        <v>-701.09999999999991</v>
      </c>
      <c r="H58" s="2">
        <f t="shared" si="16"/>
        <v>7425.6</v>
      </c>
      <c r="I58" s="2">
        <f t="shared" si="17"/>
        <v>14000</v>
      </c>
      <c r="M58" t="str">
        <f t="shared" si="3"/>
        <v>-701.1,7425.6</v>
      </c>
    </row>
    <row r="59" spans="1:13" x14ac:dyDescent="0.2">
      <c r="A59" s="12" t="s">
        <v>165</v>
      </c>
      <c r="B59" s="12">
        <v>-1.8766</v>
      </c>
      <c r="C59" s="12">
        <v>10.022399999999999</v>
      </c>
      <c r="D59" s="37">
        <f t="shared" si="14"/>
        <v>14</v>
      </c>
      <c r="E59" s="12"/>
      <c r="F59" s="1"/>
      <c r="G59" s="2">
        <f t="shared" si="15"/>
        <v>-1876.6000000000001</v>
      </c>
      <c r="H59" s="2">
        <f t="shared" si="16"/>
        <v>10022.4</v>
      </c>
      <c r="I59" s="2">
        <f t="shared" si="17"/>
        <v>14000</v>
      </c>
      <c r="M59" t="str">
        <f t="shared" si="3"/>
        <v>-1876.6,10022.4</v>
      </c>
    </row>
    <row r="60" spans="1:13" x14ac:dyDescent="0.2">
      <c r="A60" s="12" t="s">
        <v>169</v>
      </c>
      <c r="B60" s="12">
        <v>-2.2166000000000001</v>
      </c>
      <c r="C60" s="12">
        <v>11.289400000000001</v>
      </c>
      <c r="D60" s="37">
        <f t="shared" si="14"/>
        <v>14</v>
      </c>
      <c r="E60" s="12"/>
      <c r="F60" s="1"/>
      <c r="G60" s="2">
        <f t="shared" si="15"/>
        <v>-2216.6</v>
      </c>
      <c r="H60" s="2">
        <f t="shared" si="16"/>
        <v>11289.400000000001</v>
      </c>
      <c r="I60" s="2">
        <f t="shared" si="17"/>
        <v>14000</v>
      </c>
      <c r="M60" t="str">
        <f t="shared" si="3"/>
        <v>-2216.6,11289.4</v>
      </c>
    </row>
    <row r="61" spans="1:13" x14ac:dyDescent="0.2">
      <c r="A61" s="12" t="s">
        <v>173</v>
      </c>
      <c r="B61" s="12">
        <v>-2.3241999999999998</v>
      </c>
      <c r="C61" s="12">
        <v>11.8536</v>
      </c>
      <c r="D61" s="37">
        <f t="shared" si="14"/>
        <v>14</v>
      </c>
      <c r="E61" s="12"/>
      <c r="F61" s="1"/>
      <c r="G61" s="2">
        <f t="shared" si="15"/>
        <v>-2324.1999999999998</v>
      </c>
      <c r="H61" s="2">
        <f t="shared" si="16"/>
        <v>11853.6</v>
      </c>
      <c r="I61" s="2">
        <f t="shared" si="17"/>
        <v>14000</v>
      </c>
      <c r="M61" t="str">
        <f t="shared" si="3"/>
        <v>-2324.2,11853.6</v>
      </c>
    </row>
    <row r="62" spans="1:13" x14ac:dyDescent="0.2">
      <c r="A62" s="12" t="s">
        <v>177</v>
      </c>
      <c r="B62" s="12">
        <v>-2.3492999999999999</v>
      </c>
      <c r="C62" s="12">
        <v>12.008800000000001</v>
      </c>
      <c r="D62" s="37">
        <f t="shared" si="14"/>
        <v>14</v>
      </c>
      <c r="E62" s="12"/>
      <c r="F62" s="1"/>
      <c r="G62" s="2">
        <f t="shared" si="15"/>
        <v>-2349.2999999999997</v>
      </c>
      <c r="H62" s="2">
        <f t="shared" si="16"/>
        <v>12008.800000000001</v>
      </c>
      <c r="I62" s="2">
        <f t="shared" si="17"/>
        <v>14000</v>
      </c>
      <c r="M62" t="str">
        <f t="shared" si="3"/>
        <v>-2349.3,12008.8</v>
      </c>
    </row>
    <row r="63" spans="1:13" x14ac:dyDescent="0.2">
      <c r="M63" t="str">
        <f t="shared" si="3"/>
        <v>,</v>
      </c>
    </row>
    <row r="64" spans="1:13" x14ac:dyDescent="0.2">
      <c r="M64" t="str">
        <f t="shared" si="3"/>
        <v>,</v>
      </c>
    </row>
    <row r="65" spans="1:13" x14ac:dyDescent="0.2">
      <c r="A65" s="41" t="s">
        <v>139</v>
      </c>
      <c r="B65" s="41">
        <v>14.133900000000001</v>
      </c>
      <c r="C65" s="43">
        <v>3.3397999999999999</v>
      </c>
      <c r="D65" s="41">
        <v>0</v>
      </c>
      <c r="E65" s="12"/>
      <c r="F65" s="1"/>
      <c r="G65" s="2">
        <f t="shared" ref="G65:G75" si="18">mm*B65</f>
        <v>14133.900000000001</v>
      </c>
      <c r="H65" s="2">
        <f t="shared" ref="H65:H75" si="19">mm*C65</f>
        <v>3339.7999999999997</v>
      </c>
      <c r="I65" s="2">
        <f t="shared" ref="I65:I75" si="20">mm*D65</f>
        <v>0</v>
      </c>
      <c r="M65" t="str">
        <f t="shared" si="3"/>
        <v>14133.9,3339.8</v>
      </c>
    </row>
    <row r="66" spans="1:13" x14ac:dyDescent="0.2">
      <c r="A66" s="41" t="s">
        <v>143</v>
      </c>
      <c r="B66" s="41">
        <v>15.590299999999999</v>
      </c>
      <c r="C66" s="41">
        <v>3.9104999999999999</v>
      </c>
      <c r="D66" s="41">
        <v>3.6253000000000002</v>
      </c>
      <c r="E66" s="12"/>
      <c r="F66" s="1"/>
      <c r="G66" s="2">
        <f t="shared" si="18"/>
        <v>15590.3</v>
      </c>
      <c r="H66" s="2">
        <f t="shared" si="19"/>
        <v>3910.5</v>
      </c>
      <c r="I66" s="2">
        <f t="shared" si="20"/>
        <v>3625.3</v>
      </c>
      <c r="M66" t="str">
        <f t="shared" si="3"/>
        <v>15590.3,3910.5</v>
      </c>
    </row>
    <row r="67" spans="1:13" x14ac:dyDescent="0.2">
      <c r="A67" s="41" t="s">
        <v>147</v>
      </c>
      <c r="B67" s="41">
        <v>17.2989</v>
      </c>
      <c r="C67" s="41">
        <v>4.7015000000000002</v>
      </c>
      <c r="D67" s="41">
        <v>7.0864000000000003</v>
      </c>
      <c r="E67" s="12"/>
      <c r="F67" s="1"/>
      <c r="G67" s="2">
        <f t="shared" si="18"/>
        <v>17298.900000000001</v>
      </c>
      <c r="H67" s="2">
        <f t="shared" si="19"/>
        <v>4701.5</v>
      </c>
      <c r="I67" s="2">
        <f t="shared" si="20"/>
        <v>7086.4000000000005</v>
      </c>
      <c r="M67" t="str">
        <f t="shared" si="3"/>
        <v>17298.9,4701.5</v>
      </c>
    </row>
    <row r="68" spans="1:13" x14ac:dyDescent="0.2">
      <c r="A68" s="41" t="s">
        <v>151</v>
      </c>
      <c r="B68" s="41">
        <v>19.315799999999999</v>
      </c>
      <c r="C68" s="41">
        <v>5.8208000000000002</v>
      </c>
      <c r="D68" s="41">
        <v>10.262700000000001</v>
      </c>
      <c r="E68" s="12"/>
      <c r="F68" s="1"/>
      <c r="G68" s="2">
        <f t="shared" si="18"/>
        <v>19315.8</v>
      </c>
      <c r="H68" s="2">
        <f t="shared" si="19"/>
        <v>5820.8</v>
      </c>
      <c r="I68" s="2">
        <f t="shared" si="20"/>
        <v>10262.700000000001</v>
      </c>
      <c r="M68" t="str">
        <f t="shared" ref="M68:M131" si="21">G68&amp;","&amp;H68</f>
        <v>19315.8,5820.8</v>
      </c>
    </row>
    <row r="69" spans="1:13" x14ac:dyDescent="0.2">
      <c r="A69" s="41" t="s">
        <v>155</v>
      </c>
      <c r="B69" s="41">
        <v>21.7272</v>
      </c>
      <c r="C69" s="41">
        <v>7.4626000000000001</v>
      </c>
      <c r="D69" s="41">
        <v>12.8405</v>
      </c>
      <c r="E69" s="12"/>
      <c r="F69" s="1"/>
      <c r="G69" s="2">
        <f t="shared" si="18"/>
        <v>21727.200000000001</v>
      </c>
      <c r="H69" s="2">
        <f t="shared" si="19"/>
        <v>7462.6</v>
      </c>
      <c r="I69" s="2">
        <f t="shared" si="20"/>
        <v>12840.5</v>
      </c>
      <c r="M69" t="str">
        <f t="shared" si="21"/>
        <v>21727.2,7462.6</v>
      </c>
    </row>
    <row r="70" spans="1:13" x14ac:dyDescent="0.2">
      <c r="A70" s="41" t="s">
        <v>159</v>
      </c>
      <c r="B70" s="41">
        <v>23.9998</v>
      </c>
      <c r="C70" s="41">
        <v>9.3740000000000006</v>
      </c>
      <c r="D70" s="41">
        <v>13.8</v>
      </c>
      <c r="E70" s="12"/>
      <c r="F70" s="1"/>
      <c r="G70" s="2">
        <f t="shared" si="18"/>
        <v>23999.8</v>
      </c>
      <c r="H70" s="2">
        <f t="shared" si="19"/>
        <v>9374</v>
      </c>
      <c r="I70" s="2">
        <f t="shared" si="20"/>
        <v>13800</v>
      </c>
      <c r="M70" t="str">
        <f t="shared" si="21"/>
        <v>23999.8,9374</v>
      </c>
    </row>
    <row r="71" spans="1:13" x14ac:dyDescent="0.2">
      <c r="A71" s="12" t="s">
        <v>163</v>
      </c>
      <c r="B71" s="12">
        <v>24.523599999999998</v>
      </c>
      <c r="C71" s="12">
        <v>9.8666</v>
      </c>
      <c r="D71" s="12">
        <v>13.7342</v>
      </c>
      <c r="E71" s="12"/>
      <c r="F71" s="1"/>
      <c r="G71" s="2">
        <f t="shared" si="18"/>
        <v>24523.599999999999</v>
      </c>
      <c r="H71" s="2">
        <f t="shared" si="19"/>
        <v>9866.6</v>
      </c>
      <c r="I71" s="2">
        <f t="shared" si="20"/>
        <v>13734.199999999999</v>
      </c>
      <c r="M71" t="str">
        <f t="shared" si="21"/>
        <v>24523.6,9866.6</v>
      </c>
    </row>
    <row r="72" spans="1:13" x14ac:dyDescent="0.2">
      <c r="A72" s="12" t="s">
        <v>167</v>
      </c>
      <c r="B72" s="12">
        <v>26.6492</v>
      </c>
      <c r="C72" s="12">
        <v>12.083</v>
      </c>
      <c r="D72" s="12">
        <v>11.4796</v>
      </c>
      <c r="E72" s="12"/>
      <c r="F72" s="1"/>
      <c r="G72" s="2">
        <f t="shared" si="18"/>
        <v>26649.200000000001</v>
      </c>
      <c r="H72" s="2">
        <f t="shared" si="19"/>
        <v>12083</v>
      </c>
      <c r="I72" s="2">
        <f t="shared" si="20"/>
        <v>11479.6</v>
      </c>
      <c r="M72" t="str">
        <f t="shared" si="21"/>
        <v>26649.2,12083</v>
      </c>
    </row>
    <row r="73" spans="1:13" x14ac:dyDescent="0.2">
      <c r="A73" s="12" t="s">
        <v>171</v>
      </c>
      <c r="B73" s="12">
        <v>27.646000000000001</v>
      </c>
      <c r="C73" s="12">
        <v>13.262499999999999</v>
      </c>
      <c r="D73" s="12">
        <v>7.8593999999999999</v>
      </c>
      <c r="E73" s="12"/>
      <c r="F73" s="1"/>
      <c r="G73" s="2">
        <f t="shared" si="18"/>
        <v>27646</v>
      </c>
      <c r="H73" s="2">
        <f t="shared" si="19"/>
        <v>13262.5</v>
      </c>
      <c r="I73" s="2">
        <f t="shared" si="20"/>
        <v>7859.4</v>
      </c>
      <c r="M73" t="str">
        <f t="shared" si="21"/>
        <v>27646,13262.5</v>
      </c>
    </row>
    <row r="74" spans="1:13" x14ac:dyDescent="0.2">
      <c r="A74" s="12" t="s">
        <v>175</v>
      </c>
      <c r="B74" s="12">
        <v>28.0732</v>
      </c>
      <c r="C74" s="12">
        <v>13.8001</v>
      </c>
      <c r="D74" s="12">
        <v>3.9605000000000001</v>
      </c>
      <c r="E74" s="12"/>
      <c r="F74" s="1"/>
      <c r="G74" s="2">
        <f t="shared" si="18"/>
        <v>28073.200000000001</v>
      </c>
      <c r="H74" s="2">
        <f t="shared" si="19"/>
        <v>13800.1</v>
      </c>
      <c r="I74" s="2">
        <f t="shared" si="20"/>
        <v>3960.5</v>
      </c>
      <c r="M74" t="str">
        <f t="shared" si="21"/>
        <v>28073.2,13800.1</v>
      </c>
    </row>
    <row r="75" spans="1:13" x14ac:dyDescent="0.2">
      <c r="A75" s="12" t="s">
        <v>179</v>
      </c>
      <c r="B75" s="12">
        <v>28.1875</v>
      </c>
      <c r="C75" s="12">
        <v>13.9476</v>
      </c>
      <c r="D75" s="12">
        <v>0</v>
      </c>
      <c r="E75" s="12"/>
      <c r="F75" s="1"/>
      <c r="G75" s="2">
        <f t="shared" si="18"/>
        <v>28187.5</v>
      </c>
      <c r="H75" s="2">
        <f t="shared" si="19"/>
        <v>13947.6</v>
      </c>
      <c r="I75" s="2">
        <f t="shared" si="20"/>
        <v>0</v>
      </c>
      <c r="M75" t="str">
        <f t="shared" si="21"/>
        <v>28187.5,13947.6</v>
      </c>
    </row>
    <row r="76" spans="1:13" x14ac:dyDescent="0.2">
      <c r="G76" s="45">
        <v>28362.593700000001</v>
      </c>
      <c r="H76" s="45">
        <v>14176.543900000001</v>
      </c>
      <c r="I76" s="45">
        <v>0</v>
      </c>
    </row>
    <row r="77" spans="1:13" x14ac:dyDescent="0.2">
      <c r="A77" s="41" t="s">
        <v>140</v>
      </c>
      <c r="B77" s="41">
        <v>15.0939</v>
      </c>
      <c r="C77" s="43">
        <v>2.8887999999999998</v>
      </c>
      <c r="D77" s="41">
        <v>0</v>
      </c>
      <c r="E77" s="12"/>
      <c r="F77" s="1"/>
      <c r="G77" s="2">
        <f t="shared" ref="G77:G87" si="22">mm*B77</f>
        <v>15093.9</v>
      </c>
      <c r="H77" s="2">
        <f t="shared" ref="H77:H87" si="23">mm*C77</f>
        <v>2888.7999999999997</v>
      </c>
      <c r="I77" s="2">
        <f t="shared" ref="I77:I87" si="24">mm*D77</f>
        <v>0</v>
      </c>
      <c r="M77" t="str">
        <f t="shared" si="21"/>
        <v>15093.9,2888.8</v>
      </c>
    </row>
    <row r="78" spans="1:13" x14ac:dyDescent="0.2">
      <c r="A78" s="41" t="s">
        <v>144</v>
      </c>
      <c r="B78" s="41">
        <v>16.501200000000001</v>
      </c>
      <c r="C78" s="41">
        <v>3.4843000000000002</v>
      </c>
      <c r="D78" s="41">
        <v>3.2934000000000001</v>
      </c>
      <c r="E78" s="12"/>
      <c r="F78" s="1"/>
      <c r="G78" s="2">
        <f t="shared" si="22"/>
        <v>16501.2</v>
      </c>
      <c r="H78" s="2">
        <f t="shared" si="23"/>
        <v>3484.3</v>
      </c>
      <c r="I78" s="2">
        <f t="shared" si="24"/>
        <v>3293.4</v>
      </c>
      <c r="M78" t="str">
        <f t="shared" si="21"/>
        <v>16501.2,3484.3</v>
      </c>
    </row>
    <row r="79" spans="1:13" x14ac:dyDescent="0.2">
      <c r="A79" s="41" t="s">
        <v>148</v>
      </c>
      <c r="B79" s="41">
        <v>18.200600000000001</v>
      </c>
      <c r="C79" s="41">
        <v>4.3182</v>
      </c>
      <c r="D79" s="41">
        <v>6.6843000000000004</v>
      </c>
      <c r="E79" s="12"/>
      <c r="F79" s="1"/>
      <c r="G79" s="2">
        <f t="shared" si="22"/>
        <v>18200.600000000002</v>
      </c>
      <c r="H79" s="2">
        <f t="shared" si="23"/>
        <v>4318.2</v>
      </c>
      <c r="I79" s="2">
        <f t="shared" si="24"/>
        <v>6684.3</v>
      </c>
      <c r="M79" t="str">
        <f t="shared" si="21"/>
        <v>18200.6,4318.2</v>
      </c>
    </row>
    <row r="80" spans="1:13" x14ac:dyDescent="0.2">
      <c r="A80" s="41" t="s">
        <v>152</v>
      </c>
      <c r="B80" s="41">
        <v>20.1828</v>
      </c>
      <c r="C80" s="41">
        <v>5.4729999999999999</v>
      </c>
      <c r="D80" s="41">
        <v>9.7637</v>
      </c>
      <c r="E80" s="12"/>
      <c r="F80" s="1"/>
      <c r="G80" s="2">
        <f t="shared" si="22"/>
        <v>20182.8</v>
      </c>
      <c r="H80" s="2">
        <f t="shared" si="23"/>
        <v>5473</v>
      </c>
      <c r="I80" s="2">
        <f t="shared" si="24"/>
        <v>9763.7000000000007</v>
      </c>
      <c r="M80" t="str">
        <f t="shared" si="21"/>
        <v>20182.8,5473</v>
      </c>
    </row>
    <row r="81" spans="1:13" x14ac:dyDescent="0.2">
      <c r="A81" s="41" t="s">
        <v>156</v>
      </c>
      <c r="B81" s="41">
        <v>22.486899999999999</v>
      </c>
      <c r="C81" s="41">
        <v>7.1</v>
      </c>
      <c r="D81" s="41">
        <v>12.197900000000001</v>
      </c>
      <c r="E81" s="12"/>
      <c r="F81" s="1"/>
      <c r="G81" s="2">
        <f t="shared" si="22"/>
        <v>22486.899999999998</v>
      </c>
      <c r="H81" s="2">
        <f t="shared" si="23"/>
        <v>7100</v>
      </c>
      <c r="I81" s="2">
        <f t="shared" si="24"/>
        <v>12197.900000000001</v>
      </c>
      <c r="M81" t="str">
        <f t="shared" si="21"/>
        <v>22486.9,7100</v>
      </c>
    </row>
    <row r="82" spans="1:13" x14ac:dyDescent="0.2">
      <c r="A82" s="41" t="s">
        <v>160</v>
      </c>
      <c r="B82" s="41">
        <v>24.506799999999998</v>
      </c>
      <c r="C82" s="41">
        <v>8.8242999999999991</v>
      </c>
      <c r="D82" s="41">
        <v>13.0501</v>
      </c>
      <c r="E82" s="12"/>
      <c r="F82" s="1"/>
      <c r="G82" s="2">
        <f t="shared" si="22"/>
        <v>24506.799999999999</v>
      </c>
      <c r="H82" s="2">
        <f t="shared" si="23"/>
        <v>8824.2999999999993</v>
      </c>
      <c r="I82" s="2">
        <f t="shared" si="24"/>
        <v>13050.1</v>
      </c>
      <c r="M82" t="str">
        <f t="shared" si="21"/>
        <v>24506.8,8824.3</v>
      </c>
    </row>
    <row r="83" spans="1:13" x14ac:dyDescent="0.2">
      <c r="A83" s="12" t="s">
        <v>164</v>
      </c>
      <c r="B83" s="12">
        <v>24.943999999999999</v>
      </c>
      <c r="C83" s="12">
        <v>9.2337000000000007</v>
      </c>
      <c r="D83" s="12">
        <v>12.996499999999999</v>
      </c>
      <c r="E83" s="12"/>
      <c r="F83" s="1"/>
      <c r="G83" s="2">
        <f t="shared" si="22"/>
        <v>24944</v>
      </c>
      <c r="H83" s="2">
        <f t="shared" si="23"/>
        <v>9233.7000000000007</v>
      </c>
      <c r="I83" s="2">
        <f t="shared" si="24"/>
        <v>12996.5</v>
      </c>
      <c r="M83" t="str">
        <f t="shared" si="21"/>
        <v>24944,9233.7</v>
      </c>
    </row>
    <row r="84" spans="1:13" x14ac:dyDescent="0.2">
      <c r="A84" s="12" t="s">
        <v>168</v>
      </c>
      <c r="B84" s="12">
        <v>26.8004</v>
      </c>
      <c r="C84" s="12">
        <v>11.123900000000001</v>
      </c>
      <c r="D84" s="12">
        <v>11.056699999999999</v>
      </c>
      <c r="E84" s="12"/>
      <c r="F84" s="1"/>
      <c r="G84" s="2">
        <f t="shared" si="22"/>
        <v>26800.400000000001</v>
      </c>
      <c r="H84" s="2">
        <f t="shared" si="23"/>
        <v>11123.900000000001</v>
      </c>
      <c r="I84" s="2">
        <f t="shared" si="24"/>
        <v>11056.699999999999</v>
      </c>
      <c r="M84" t="str">
        <f t="shared" si="21"/>
        <v>26800.4,11123.9</v>
      </c>
    </row>
    <row r="85" spans="1:13" x14ac:dyDescent="0.2">
      <c r="A85" s="12" t="s">
        <v>172</v>
      </c>
      <c r="B85" s="12">
        <v>27.772300000000001</v>
      </c>
      <c r="C85" s="12">
        <v>12.229799999999999</v>
      </c>
      <c r="D85" s="12">
        <v>7.6609999999999996</v>
      </c>
      <c r="E85" s="12"/>
      <c r="F85" s="1"/>
      <c r="G85" s="2">
        <f t="shared" si="22"/>
        <v>27772.300000000003</v>
      </c>
      <c r="H85" s="2">
        <f t="shared" si="23"/>
        <v>12229.8</v>
      </c>
      <c r="I85" s="2">
        <f t="shared" si="24"/>
        <v>7661</v>
      </c>
      <c r="M85" t="str">
        <f t="shared" si="21"/>
        <v>27772.3,12229.8</v>
      </c>
    </row>
    <row r="86" spans="1:13" x14ac:dyDescent="0.2">
      <c r="A86" s="12" t="s">
        <v>176</v>
      </c>
      <c r="B86" s="12">
        <v>28.204599999999999</v>
      </c>
      <c r="C86" s="12">
        <v>12.751799999999999</v>
      </c>
      <c r="D86" s="12">
        <v>3.8854000000000002</v>
      </c>
      <c r="E86" s="12"/>
      <c r="F86" s="1"/>
      <c r="G86" s="2">
        <f t="shared" si="22"/>
        <v>28204.6</v>
      </c>
      <c r="H86" s="2">
        <f t="shared" si="23"/>
        <v>12751.8</v>
      </c>
      <c r="I86" s="2">
        <f t="shared" si="24"/>
        <v>3885.4</v>
      </c>
      <c r="M86" t="str">
        <f t="shared" si="21"/>
        <v>28204.6,12751.8</v>
      </c>
    </row>
    <row r="87" spans="1:13" x14ac:dyDescent="0.2">
      <c r="A87" s="12" t="s">
        <v>313</v>
      </c>
      <c r="B87" s="12">
        <v>28.3217</v>
      </c>
      <c r="C87" s="12">
        <v>12.8971</v>
      </c>
      <c r="D87" s="12">
        <v>-2.0000000000000001E-4</v>
      </c>
      <c r="E87" s="12"/>
      <c r="F87" s="1"/>
      <c r="G87" s="2">
        <f t="shared" si="22"/>
        <v>28321.7</v>
      </c>
      <c r="H87" s="2">
        <f t="shared" si="23"/>
        <v>12897.1</v>
      </c>
      <c r="I87" s="2">
        <f t="shared" si="24"/>
        <v>-0.2</v>
      </c>
      <c r="M87" t="str">
        <f t="shared" si="21"/>
        <v>28321.7,12897.1</v>
      </c>
    </row>
    <row r="89" spans="1:13" x14ac:dyDescent="0.2">
      <c r="A89" s="41" t="s">
        <v>138</v>
      </c>
      <c r="B89" s="41">
        <v>14.642899999999999</v>
      </c>
      <c r="C89" s="43">
        <v>1.9288000000000001</v>
      </c>
      <c r="D89" s="41">
        <v>0</v>
      </c>
      <c r="E89" s="12"/>
      <c r="F89" s="1"/>
      <c r="G89" s="2">
        <f t="shared" ref="G89:G99" si="25">mm*B89</f>
        <v>14642.9</v>
      </c>
      <c r="H89" s="2">
        <f t="shared" ref="H89:H99" si="26">mm*C89</f>
        <v>1928.8000000000002</v>
      </c>
      <c r="I89" s="2">
        <f t="shared" ref="I89:I99" si="27">mm*D89</f>
        <v>0</v>
      </c>
      <c r="M89" t="str">
        <f t="shared" si="21"/>
        <v>14642.9,1928.8</v>
      </c>
    </row>
    <row r="90" spans="1:13" x14ac:dyDescent="0.2">
      <c r="A90" s="41" t="s">
        <v>142</v>
      </c>
      <c r="B90" s="41">
        <v>16.1755</v>
      </c>
      <c r="C90" s="41">
        <v>2.5293999999999999</v>
      </c>
      <c r="D90" s="41">
        <v>3.6253000000000002</v>
      </c>
      <c r="E90" s="12"/>
      <c r="F90" s="1"/>
      <c r="G90" s="2">
        <f t="shared" si="25"/>
        <v>16175.5</v>
      </c>
      <c r="H90" s="2">
        <f t="shared" si="26"/>
        <v>2529.4</v>
      </c>
      <c r="I90" s="2">
        <f t="shared" si="27"/>
        <v>3625.3</v>
      </c>
      <c r="M90" t="str">
        <f t="shared" si="21"/>
        <v>16175.5,2529.4</v>
      </c>
    </row>
    <row r="91" spans="1:13" x14ac:dyDescent="0.2">
      <c r="A91" s="41" t="s">
        <v>146</v>
      </c>
      <c r="B91" s="41">
        <v>17.973400000000002</v>
      </c>
      <c r="C91" s="41">
        <v>3.3616999999999999</v>
      </c>
      <c r="D91" s="41">
        <v>7.0864000000000003</v>
      </c>
      <c r="E91" s="12"/>
      <c r="F91" s="1"/>
      <c r="G91" s="2">
        <f t="shared" si="25"/>
        <v>17973.400000000001</v>
      </c>
      <c r="H91" s="2">
        <f t="shared" si="26"/>
        <v>3361.7</v>
      </c>
      <c r="I91" s="2">
        <f t="shared" si="27"/>
        <v>7086.4000000000005</v>
      </c>
      <c r="M91" t="str">
        <f t="shared" si="21"/>
        <v>17973.4,3361.7</v>
      </c>
    </row>
    <row r="92" spans="1:13" x14ac:dyDescent="0.2">
      <c r="A92" s="41" t="s">
        <v>150</v>
      </c>
      <c r="B92" s="41">
        <v>20.095800000000001</v>
      </c>
      <c r="C92" s="41">
        <v>4.5396000000000001</v>
      </c>
      <c r="D92" s="41">
        <v>10.262700000000001</v>
      </c>
      <c r="E92" s="12"/>
      <c r="F92" s="1"/>
      <c r="G92" s="2">
        <f t="shared" si="25"/>
        <v>20095.8</v>
      </c>
      <c r="H92" s="2">
        <f t="shared" si="26"/>
        <v>4539.6000000000004</v>
      </c>
      <c r="I92" s="2">
        <f t="shared" si="27"/>
        <v>10262.700000000001</v>
      </c>
      <c r="M92" t="str">
        <f t="shared" si="21"/>
        <v>20095.8,4539.6</v>
      </c>
    </row>
    <row r="93" spans="1:13" x14ac:dyDescent="0.2">
      <c r="A93" s="41" t="s">
        <v>154</v>
      </c>
      <c r="B93" s="41">
        <v>22.633400000000002</v>
      </c>
      <c r="C93" s="41">
        <v>6.2671999999999999</v>
      </c>
      <c r="D93" s="41">
        <v>12.8405</v>
      </c>
      <c r="E93" s="12"/>
      <c r="F93" s="1"/>
      <c r="G93" s="2">
        <f t="shared" si="25"/>
        <v>22633.4</v>
      </c>
      <c r="H93" s="2">
        <f t="shared" si="26"/>
        <v>6267.2</v>
      </c>
      <c r="I93" s="2">
        <f t="shared" si="27"/>
        <v>12840.5</v>
      </c>
      <c r="M93" t="str">
        <f t="shared" si="21"/>
        <v>22633.4,6267.2</v>
      </c>
    </row>
    <row r="94" spans="1:13" x14ac:dyDescent="0.2">
      <c r="A94" s="41" t="s">
        <v>158</v>
      </c>
      <c r="B94" s="41">
        <v>25.0167</v>
      </c>
      <c r="C94" s="41">
        <v>8.2713000000000001</v>
      </c>
      <c r="D94" s="41">
        <v>13.8</v>
      </c>
      <c r="E94" s="12"/>
      <c r="F94" s="1"/>
      <c r="G94" s="2">
        <f t="shared" si="25"/>
        <v>25016.7</v>
      </c>
      <c r="H94" s="2">
        <f t="shared" si="26"/>
        <v>8271.2999999999993</v>
      </c>
      <c r="I94" s="2">
        <f t="shared" si="27"/>
        <v>13800</v>
      </c>
      <c r="M94" t="str">
        <f t="shared" si="21"/>
        <v>25016.7,8271.3</v>
      </c>
    </row>
    <row r="95" spans="1:13" x14ac:dyDescent="0.2">
      <c r="A95" s="12" t="s">
        <v>162</v>
      </c>
      <c r="B95" s="12">
        <v>25.561900000000001</v>
      </c>
      <c r="C95" s="12">
        <v>8.7840000000000007</v>
      </c>
      <c r="D95" s="12">
        <v>13.7342</v>
      </c>
      <c r="E95" s="12"/>
      <c r="F95" s="1"/>
      <c r="G95" s="2">
        <f t="shared" si="25"/>
        <v>25561.9</v>
      </c>
      <c r="H95" s="2">
        <f t="shared" si="26"/>
        <v>8784</v>
      </c>
      <c r="I95" s="2">
        <f t="shared" si="27"/>
        <v>13734.199999999999</v>
      </c>
      <c r="M95" t="str">
        <f t="shared" si="21"/>
        <v>25561.9,8784</v>
      </c>
    </row>
    <row r="96" spans="1:13" x14ac:dyDescent="0.2">
      <c r="A96" s="12" t="s">
        <v>166</v>
      </c>
      <c r="B96" s="12">
        <v>27.7743</v>
      </c>
      <c r="C96" s="12">
        <v>11.0909</v>
      </c>
      <c r="D96" s="12">
        <v>11.4796</v>
      </c>
      <c r="E96" s="12"/>
      <c r="F96" s="1"/>
      <c r="G96" s="2">
        <f t="shared" si="25"/>
        <v>27774.3</v>
      </c>
      <c r="H96" s="2">
        <f t="shared" si="26"/>
        <v>11090.9</v>
      </c>
      <c r="I96" s="2">
        <f t="shared" si="27"/>
        <v>11479.6</v>
      </c>
      <c r="M96" t="str">
        <f t="shared" si="21"/>
        <v>27774.3,11090.9</v>
      </c>
    </row>
    <row r="97" spans="1:13" x14ac:dyDescent="0.2">
      <c r="A97" s="12" t="s">
        <v>170</v>
      </c>
      <c r="B97" s="12">
        <v>28.811800000000002</v>
      </c>
      <c r="C97" s="12">
        <v>12.3185</v>
      </c>
      <c r="D97" s="12">
        <v>7.8593999999999999</v>
      </c>
      <c r="E97" s="12"/>
      <c r="F97" s="1"/>
      <c r="G97" s="2">
        <f t="shared" si="25"/>
        <v>28811.800000000003</v>
      </c>
      <c r="H97" s="2">
        <f t="shared" si="26"/>
        <v>12318.5</v>
      </c>
      <c r="I97" s="2">
        <f t="shared" si="27"/>
        <v>7859.4</v>
      </c>
      <c r="M97" t="str">
        <f t="shared" si="21"/>
        <v>28811.8,12318.5</v>
      </c>
    </row>
    <row r="98" spans="1:13" x14ac:dyDescent="0.2">
      <c r="A98" s="12" t="s">
        <v>174</v>
      </c>
      <c r="B98" s="12">
        <v>29.2563</v>
      </c>
      <c r="C98" s="12">
        <v>12.8781</v>
      </c>
      <c r="D98" s="12">
        <v>3.9601999999999999</v>
      </c>
      <c r="E98" s="12"/>
      <c r="F98" s="1"/>
      <c r="G98" s="2">
        <f t="shared" si="25"/>
        <v>29256.3</v>
      </c>
      <c r="H98" s="2">
        <f t="shared" si="26"/>
        <v>12878.1</v>
      </c>
      <c r="I98" s="2">
        <f t="shared" si="27"/>
        <v>3960.2</v>
      </c>
      <c r="M98" t="str">
        <f t="shared" si="21"/>
        <v>29256.3,12878.1</v>
      </c>
    </row>
    <row r="99" spans="1:13" x14ac:dyDescent="0.2">
      <c r="A99" s="12" t="s">
        <v>178</v>
      </c>
      <c r="B99" s="12">
        <v>29.375299999999999</v>
      </c>
      <c r="C99" s="12">
        <v>13.031599999999999</v>
      </c>
      <c r="D99" s="12">
        <v>0</v>
      </c>
      <c r="E99" s="12"/>
      <c r="F99" s="1"/>
      <c r="G99" s="2">
        <f t="shared" si="25"/>
        <v>29375.3</v>
      </c>
      <c r="H99" s="2">
        <f t="shared" si="26"/>
        <v>13031.599999999999</v>
      </c>
      <c r="I99" s="2">
        <f t="shared" si="27"/>
        <v>0</v>
      </c>
      <c r="M99" t="str">
        <f t="shared" si="21"/>
        <v>29375.3,13031.6</v>
      </c>
    </row>
    <row r="100" spans="1:13" x14ac:dyDescent="0.2">
      <c r="G100" s="45">
        <v>29557.568200000002</v>
      </c>
      <c r="H100" s="45">
        <v>13269.882</v>
      </c>
      <c r="I100" s="45">
        <v>0</v>
      </c>
    </row>
    <row r="101" spans="1:13" x14ac:dyDescent="0.2">
      <c r="A101" s="18" t="s">
        <v>311</v>
      </c>
      <c r="B101" s="19"/>
      <c r="C101" s="19"/>
      <c r="D101" s="19"/>
      <c r="E101" s="20"/>
      <c r="F101" s="21"/>
      <c r="G101" s="21"/>
      <c r="H101" s="21"/>
      <c r="I101" s="21"/>
    </row>
    <row r="102" spans="1:13" x14ac:dyDescent="0.2">
      <c r="A102" s="41" t="s">
        <v>139</v>
      </c>
      <c r="B102" s="41">
        <v>14.133900000000001</v>
      </c>
      <c r="C102" s="43">
        <v>3.3397999999999999</v>
      </c>
      <c r="D102" s="41">
        <f t="shared" ref="D102:D113" si="28">HO</f>
        <v>14</v>
      </c>
      <c r="E102" s="12"/>
      <c r="F102" s="1"/>
      <c r="G102" s="2">
        <f t="shared" ref="G102:G112" si="29">mm*B102</f>
        <v>14133.900000000001</v>
      </c>
      <c r="H102" s="2">
        <f t="shared" ref="H102:H112" si="30">mm*C102</f>
        <v>3339.7999999999997</v>
      </c>
      <c r="I102" s="2">
        <f t="shared" ref="I102:I113" si="31">mm*D102</f>
        <v>14000</v>
      </c>
      <c r="M102" t="str">
        <f t="shared" si="21"/>
        <v>14133.9,3339.8</v>
      </c>
    </row>
    <row r="103" spans="1:13" x14ac:dyDescent="0.2">
      <c r="A103" s="41" t="s">
        <v>143</v>
      </c>
      <c r="B103" s="41">
        <v>15.590299999999999</v>
      </c>
      <c r="C103" s="41">
        <v>3.9104999999999999</v>
      </c>
      <c r="D103" s="41">
        <f t="shared" si="28"/>
        <v>14</v>
      </c>
      <c r="E103" s="12"/>
      <c r="F103" s="1"/>
      <c r="G103" s="2">
        <f t="shared" si="29"/>
        <v>15590.3</v>
      </c>
      <c r="H103" s="2">
        <f t="shared" si="30"/>
        <v>3910.5</v>
      </c>
      <c r="I103" s="2">
        <f t="shared" si="31"/>
        <v>14000</v>
      </c>
      <c r="M103" t="str">
        <f t="shared" si="21"/>
        <v>15590.3,3910.5</v>
      </c>
    </row>
    <row r="104" spans="1:13" x14ac:dyDescent="0.2">
      <c r="A104" s="41" t="s">
        <v>147</v>
      </c>
      <c r="B104" s="41">
        <v>17.2989</v>
      </c>
      <c r="C104" s="41">
        <v>4.7015000000000002</v>
      </c>
      <c r="D104" s="41">
        <f t="shared" si="28"/>
        <v>14</v>
      </c>
      <c r="E104" s="12"/>
      <c r="F104" s="1"/>
      <c r="G104" s="2">
        <f t="shared" si="29"/>
        <v>17298.900000000001</v>
      </c>
      <c r="H104" s="2">
        <f t="shared" si="30"/>
        <v>4701.5</v>
      </c>
      <c r="I104" s="2">
        <f t="shared" si="31"/>
        <v>14000</v>
      </c>
      <c r="M104" t="str">
        <f t="shared" si="21"/>
        <v>17298.9,4701.5</v>
      </c>
    </row>
    <row r="105" spans="1:13" x14ac:dyDescent="0.2">
      <c r="A105" s="41" t="s">
        <v>151</v>
      </c>
      <c r="B105" s="41">
        <v>19.315799999999999</v>
      </c>
      <c r="C105" s="41">
        <v>5.8208000000000002</v>
      </c>
      <c r="D105" s="41">
        <f t="shared" si="28"/>
        <v>14</v>
      </c>
      <c r="E105" s="12"/>
      <c r="F105" s="1"/>
      <c r="G105" s="2">
        <f t="shared" si="29"/>
        <v>19315.8</v>
      </c>
      <c r="H105" s="2">
        <f t="shared" si="30"/>
        <v>5820.8</v>
      </c>
      <c r="I105" s="2">
        <f t="shared" si="31"/>
        <v>14000</v>
      </c>
      <c r="M105" t="str">
        <f t="shared" si="21"/>
        <v>19315.8,5820.8</v>
      </c>
    </row>
    <row r="106" spans="1:13" x14ac:dyDescent="0.2">
      <c r="A106" s="41" t="s">
        <v>155</v>
      </c>
      <c r="B106" s="41">
        <v>21.7272</v>
      </c>
      <c r="C106" s="41">
        <v>7.4626000000000001</v>
      </c>
      <c r="D106" s="41">
        <f t="shared" si="28"/>
        <v>14</v>
      </c>
      <c r="E106" s="12"/>
      <c r="F106" s="1"/>
      <c r="G106" s="2">
        <f t="shared" si="29"/>
        <v>21727.200000000001</v>
      </c>
      <c r="H106" s="2">
        <f t="shared" si="30"/>
        <v>7462.6</v>
      </c>
      <c r="I106" s="2">
        <f t="shared" si="31"/>
        <v>14000</v>
      </c>
      <c r="M106" t="str">
        <f t="shared" si="21"/>
        <v>21727.2,7462.6</v>
      </c>
    </row>
    <row r="107" spans="1:13" x14ac:dyDescent="0.2">
      <c r="A107" s="41" t="s">
        <v>159</v>
      </c>
      <c r="B107" s="41">
        <v>23.9998</v>
      </c>
      <c r="C107" s="41">
        <v>9.3740000000000006</v>
      </c>
      <c r="D107" s="41">
        <f t="shared" si="28"/>
        <v>14</v>
      </c>
      <c r="E107" s="12"/>
      <c r="F107" s="1"/>
      <c r="G107" s="2">
        <f t="shared" si="29"/>
        <v>23999.8</v>
      </c>
      <c r="H107" s="2">
        <f t="shared" si="30"/>
        <v>9374</v>
      </c>
      <c r="I107" s="2">
        <f t="shared" si="31"/>
        <v>14000</v>
      </c>
      <c r="M107" t="str">
        <f t="shared" si="21"/>
        <v>23999.8,9374</v>
      </c>
    </row>
    <row r="108" spans="1:13" x14ac:dyDescent="0.2">
      <c r="A108" s="12" t="s">
        <v>163</v>
      </c>
      <c r="B108" s="12">
        <v>24.523599999999998</v>
      </c>
      <c r="C108" s="12">
        <v>9.8666</v>
      </c>
      <c r="D108" s="41">
        <f t="shared" si="28"/>
        <v>14</v>
      </c>
      <c r="E108" s="12"/>
      <c r="F108" s="1"/>
      <c r="G108" s="2">
        <f t="shared" si="29"/>
        <v>24523.599999999999</v>
      </c>
      <c r="H108" s="2">
        <f t="shared" si="30"/>
        <v>9866.6</v>
      </c>
      <c r="I108" s="2">
        <f t="shared" si="31"/>
        <v>14000</v>
      </c>
      <c r="M108" t="str">
        <f t="shared" si="21"/>
        <v>24523.6,9866.6</v>
      </c>
    </row>
    <row r="109" spans="1:13" x14ac:dyDescent="0.2">
      <c r="A109" s="12" t="s">
        <v>167</v>
      </c>
      <c r="B109" s="12">
        <v>26.6492</v>
      </c>
      <c r="C109" s="12">
        <v>12.083</v>
      </c>
      <c r="D109" s="41">
        <f t="shared" si="28"/>
        <v>14</v>
      </c>
      <c r="E109" s="12"/>
      <c r="F109" s="1"/>
      <c r="G109" s="2">
        <f t="shared" si="29"/>
        <v>26649.200000000001</v>
      </c>
      <c r="H109" s="2">
        <f t="shared" si="30"/>
        <v>12083</v>
      </c>
      <c r="I109" s="2">
        <f t="shared" si="31"/>
        <v>14000</v>
      </c>
      <c r="M109" t="str">
        <f t="shared" si="21"/>
        <v>26649.2,12083</v>
      </c>
    </row>
    <row r="110" spans="1:13" x14ac:dyDescent="0.2">
      <c r="A110" s="12" t="s">
        <v>171</v>
      </c>
      <c r="B110" s="12">
        <v>27.646000000000001</v>
      </c>
      <c r="C110" s="12">
        <v>13.262499999999999</v>
      </c>
      <c r="D110" s="41">
        <f t="shared" si="28"/>
        <v>14</v>
      </c>
      <c r="E110" s="12"/>
      <c r="F110" s="1"/>
      <c r="G110" s="2">
        <f t="shared" si="29"/>
        <v>27646</v>
      </c>
      <c r="H110" s="2">
        <f t="shared" si="30"/>
        <v>13262.5</v>
      </c>
      <c r="I110" s="2">
        <f t="shared" si="31"/>
        <v>14000</v>
      </c>
      <c r="M110" t="str">
        <f t="shared" si="21"/>
        <v>27646,13262.5</v>
      </c>
    </row>
    <row r="111" spans="1:13" x14ac:dyDescent="0.2">
      <c r="A111" s="12" t="s">
        <v>175</v>
      </c>
      <c r="B111" s="12">
        <v>28.0732</v>
      </c>
      <c r="C111" s="12">
        <v>13.8001</v>
      </c>
      <c r="D111" s="41">
        <f t="shared" si="28"/>
        <v>14</v>
      </c>
      <c r="E111" s="12"/>
      <c r="F111" s="1"/>
      <c r="G111" s="2">
        <f t="shared" si="29"/>
        <v>28073.200000000001</v>
      </c>
      <c r="H111" s="2">
        <f t="shared" si="30"/>
        <v>13800.1</v>
      </c>
      <c r="I111" s="2">
        <f t="shared" si="31"/>
        <v>14000</v>
      </c>
      <c r="M111" t="str">
        <f t="shared" si="21"/>
        <v>28073.2,13800.1</v>
      </c>
    </row>
    <row r="112" spans="1:13" x14ac:dyDescent="0.2">
      <c r="A112" s="12" t="s">
        <v>179</v>
      </c>
      <c r="B112" s="12">
        <v>28.1875</v>
      </c>
      <c r="C112" s="12">
        <v>13.9476</v>
      </c>
      <c r="D112" s="41">
        <f t="shared" si="28"/>
        <v>14</v>
      </c>
      <c r="E112" s="12"/>
      <c r="F112" s="1"/>
      <c r="G112" s="2">
        <f t="shared" si="29"/>
        <v>28187.5</v>
      </c>
      <c r="H112" s="2">
        <f t="shared" si="30"/>
        <v>13947.6</v>
      </c>
      <c r="I112" s="2">
        <f t="shared" si="31"/>
        <v>14000</v>
      </c>
      <c r="M112" t="str">
        <f t="shared" si="21"/>
        <v>28187.5,13947.6</v>
      </c>
    </row>
    <row r="113" spans="1:13" x14ac:dyDescent="0.2">
      <c r="D113" s="41">
        <f t="shared" si="28"/>
        <v>14</v>
      </c>
      <c r="G113" s="45">
        <v>28362.593700000001</v>
      </c>
      <c r="H113" s="45">
        <v>14176.543900000001</v>
      </c>
      <c r="I113" s="2">
        <f t="shared" si="31"/>
        <v>14000</v>
      </c>
      <c r="M113" t="str">
        <f t="shared" si="21"/>
        <v>28362.5937,14176.5439</v>
      </c>
    </row>
    <row r="114" spans="1:13" x14ac:dyDescent="0.2">
      <c r="A114" s="41" t="s">
        <v>138</v>
      </c>
      <c r="B114" s="41">
        <v>14.642899999999999</v>
      </c>
      <c r="C114" s="43">
        <v>1.9288000000000001</v>
      </c>
      <c r="D114" s="41">
        <f t="shared" ref="D114:D125" si="32">HO</f>
        <v>14</v>
      </c>
      <c r="E114" s="12"/>
      <c r="F114" s="1"/>
      <c r="G114" s="2">
        <f t="shared" ref="G114:G124" si="33">mm*B114</f>
        <v>14642.9</v>
      </c>
      <c r="H114" s="2">
        <f t="shared" ref="H114:H124" si="34">mm*C114</f>
        <v>1928.8000000000002</v>
      </c>
      <c r="I114" s="2">
        <f t="shared" ref="I114:I125" si="35">mm*D114</f>
        <v>14000</v>
      </c>
      <c r="M114" t="str">
        <f t="shared" si="21"/>
        <v>14642.9,1928.8</v>
      </c>
    </row>
    <row r="115" spans="1:13" x14ac:dyDescent="0.2">
      <c r="A115" s="41" t="s">
        <v>142</v>
      </c>
      <c r="B115" s="41">
        <v>16.1755</v>
      </c>
      <c r="C115" s="41">
        <v>2.5293999999999999</v>
      </c>
      <c r="D115" s="41">
        <f t="shared" si="32"/>
        <v>14</v>
      </c>
      <c r="E115" s="12"/>
      <c r="F115" s="1"/>
      <c r="G115" s="2">
        <f t="shared" si="33"/>
        <v>16175.5</v>
      </c>
      <c r="H115" s="2">
        <f t="shared" si="34"/>
        <v>2529.4</v>
      </c>
      <c r="I115" s="2">
        <f t="shared" si="35"/>
        <v>14000</v>
      </c>
      <c r="M115" t="str">
        <f t="shared" si="21"/>
        <v>16175.5,2529.4</v>
      </c>
    </row>
    <row r="116" spans="1:13" x14ac:dyDescent="0.2">
      <c r="A116" s="41" t="s">
        <v>146</v>
      </c>
      <c r="B116" s="41">
        <v>17.973400000000002</v>
      </c>
      <c r="C116" s="41">
        <v>3.3616999999999999</v>
      </c>
      <c r="D116" s="41">
        <f t="shared" si="32"/>
        <v>14</v>
      </c>
      <c r="E116" s="12"/>
      <c r="F116" s="1"/>
      <c r="G116" s="2">
        <f t="shared" si="33"/>
        <v>17973.400000000001</v>
      </c>
      <c r="H116" s="2">
        <f t="shared" si="34"/>
        <v>3361.7</v>
      </c>
      <c r="I116" s="2">
        <f t="shared" si="35"/>
        <v>14000</v>
      </c>
      <c r="M116" t="str">
        <f t="shared" si="21"/>
        <v>17973.4,3361.7</v>
      </c>
    </row>
    <row r="117" spans="1:13" x14ac:dyDescent="0.2">
      <c r="A117" s="41" t="s">
        <v>150</v>
      </c>
      <c r="B117" s="41">
        <v>20.095800000000001</v>
      </c>
      <c r="C117" s="41">
        <v>4.5396000000000001</v>
      </c>
      <c r="D117" s="41">
        <f t="shared" si="32"/>
        <v>14</v>
      </c>
      <c r="E117" s="12"/>
      <c r="F117" s="1"/>
      <c r="G117" s="2">
        <f t="shared" si="33"/>
        <v>20095.8</v>
      </c>
      <c r="H117" s="2">
        <f t="shared" si="34"/>
        <v>4539.6000000000004</v>
      </c>
      <c r="I117" s="2">
        <f t="shared" si="35"/>
        <v>14000</v>
      </c>
      <c r="M117" t="str">
        <f t="shared" si="21"/>
        <v>20095.8,4539.6</v>
      </c>
    </row>
    <row r="118" spans="1:13" x14ac:dyDescent="0.2">
      <c r="A118" s="41" t="s">
        <v>154</v>
      </c>
      <c r="B118" s="41">
        <v>22.633400000000002</v>
      </c>
      <c r="C118" s="41">
        <v>6.2671999999999999</v>
      </c>
      <c r="D118" s="41">
        <f t="shared" si="32"/>
        <v>14</v>
      </c>
      <c r="E118" s="12"/>
      <c r="F118" s="1"/>
      <c r="G118" s="2">
        <f t="shared" si="33"/>
        <v>22633.4</v>
      </c>
      <c r="H118" s="2">
        <f t="shared" si="34"/>
        <v>6267.2</v>
      </c>
      <c r="I118" s="2">
        <f t="shared" si="35"/>
        <v>14000</v>
      </c>
      <c r="M118" t="str">
        <f t="shared" si="21"/>
        <v>22633.4,6267.2</v>
      </c>
    </row>
    <row r="119" spans="1:13" x14ac:dyDescent="0.2">
      <c r="A119" s="41" t="s">
        <v>158</v>
      </c>
      <c r="B119" s="41">
        <v>25.0167</v>
      </c>
      <c r="C119" s="41">
        <v>8.2713000000000001</v>
      </c>
      <c r="D119" s="41">
        <f t="shared" si="32"/>
        <v>14</v>
      </c>
      <c r="E119" s="12"/>
      <c r="F119" s="1"/>
      <c r="G119" s="2">
        <f t="shared" si="33"/>
        <v>25016.7</v>
      </c>
      <c r="H119" s="2">
        <f t="shared" si="34"/>
        <v>8271.2999999999993</v>
      </c>
      <c r="I119" s="2">
        <f t="shared" si="35"/>
        <v>14000</v>
      </c>
      <c r="M119" t="str">
        <f t="shared" si="21"/>
        <v>25016.7,8271.3</v>
      </c>
    </row>
    <row r="120" spans="1:13" x14ac:dyDescent="0.2">
      <c r="A120" s="12" t="s">
        <v>162</v>
      </c>
      <c r="B120" s="12">
        <v>25.561900000000001</v>
      </c>
      <c r="C120" s="12">
        <v>8.7840000000000007</v>
      </c>
      <c r="D120" s="41">
        <f t="shared" si="32"/>
        <v>14</v>
      </c>
      <c r="E120" s="12"/>
      <c r="F120" s="1"/>
      <c r="G120" s="2">
        <f t="shared" si="33"/>
        <v>25561.9</v>
      </c>
      <c r="H120" s="2">
        <f t="shared" si="34"/>
        <v>8784</v>
      </c>
      <c r="I120" s="2">
        <f t="shared" si="35"/>
        <v>14000</v>
      </c>
      <c r="M120" t="str">
        <f t="shared" si="21"/>
        <v>25561.9,8784</v>
      </c>
    </row>
    <row r="121" spans="1:13" x14ac:dyDescent="0.2">
      <c r="A121" s="12" t="s">
        <v>166</v>
      </c>
      <c r="B121" s="12">
        <v>27.7743</v>
      </c>
      <c r="C121" s="12">
        <v>11.0909</v>
      </c>
      <c r="D121" s="41">
        <f t="shared" si="32"/>
        <v>14</v>
      </c>
      <c r="E121" s="12"/>
      <c r="F121" s="1"/>
      <c r="G121" s="2">
        <f t="shared" si="33"/>
        <v>27774.3</v>
      </c>
      <c r="H121" s="2">
        <f t="shared" si="34"/>
        <v>11090.9</v>
      </c>
      <c r="I121" s="2">
        <f t="shared" si="35"/>
        <v>14000</v>
      </c>
      <c r="M121" t="str">
        <f t="shared" si="21"/>
        <v>27774.3,11090.9</v>
      </c>
    </row>
    <row r="122" spans="1:13" x14ac:dyDescent="0.2">
      <c r="A122" s="12" t="s">
        <v>170</v>
      </c>
      <c r="B122" s="12">
        <v>28.811800000000002</v>
      </c>
      <c r="C122" s="12">
        <v>12.3185</v>
      </c>
      <c r="D122" s="41">
        <f t="shared" si="32"/>
        <v>14</v>
      </c>
      <c r="E122" s="12"/>
      <c r="F122" s="1"/>
      <c r="G122" s="2">
        <f t="shared" si="33"/>
        <v>28811.800000000003</v>
      </c>
      <c r="H122" s="2">
        <f t="shared" si="34"/>
        <v>12318.5</v>
      </c>
      <c r="I122" s="2">
        <f t="shared" si="35"/>
        <v>14000</v>
      </c>
      <c r="M122" t="str">
        <f t="shared" si="21"/>
        <v>28811.8,12318.5</v>
      </c>
    </row>
    <row r="123" spans="1:13" x14ac:dyDescent="0.2">
      <c r="A123" s="12" t="s">
        <v>174</v>
      </c>
      <c r="B123" s="12">
        <v>29.2563</v>
      </c>
      <c r="C123" s="12">
        <v>12.8781</v>
      </c>
      <c r="D123" s="41">
        <f t="shared" si="32"/>
        <v>14</v>
      </c>
      <c r="E123" s="12"/>
      <c r="F123" s="1"/>
      <c r="G123" s="2">
        <f t="shared" si="33"/>
        <v>29256.3</v>
      </c>
      <c r="H123" s="2">
        <f t="shared" si="34"/>
        <v>12878.1</v>
      </c>
      <c r="I123" s="2">
        <f t="shared" si="35"/>
        <v>14000</v>
      </c>
      <c r="M123" t="str">
        <f t="shared" si="21"/>
        <v>29256.3,12878.1</v>
      </c>
    </row>
    <row r="124" spans="1:13" x14ac:dyDescent="0.2">
      <c r="A124" s="12" t="s">
        <v>178</v>
      </c>
      <c r="B124" s="12">
        <v>29.375299999999999</v>
      </c>
      <c r="C124" s="12">
        <v>13.031599999999999</v>
      </c>
      <c r="D124" s="41">
        <f t="shared" si="32"/>
        <v>14</v>
      </c>
      <c r="E124" s="12"/>
      <c r="F124" s="1"/>
      <c r="G124" s="2">
        <f t="shared" si="33"/>
        <v>29375.3</v>
      </c>
      <c r="H124" s="2">
        <f t="shared" si="34"/>
        <v>13031.599999999999</v>
      </c>
      <c r="I124" s="2">
        <f t="shared" si="35"/>
        <v>14000</v>
      </c>
      <c r="M124" t="str">
        <f t="shared" si="21"/>
        <v>29375.3,13031.6</v>
      </c>
    </row>
    <row r="125" spans="1:13" x14ac:dyDescent="0.2">
      <c r="D125" s="41">
        <f t="shared" si="32"/>
        <v>14</v>
      </c>
      <c r="G125" s="45">
        <v>29557.568200000002</v>
      </c>
      <c r="H125" s="45">
        <v>13269.882</v>
      </c>
      <c r="I125" s="2">
        <f t="shared" si="35"/>
        <v>14000</v>
      </c>
      <c r="M125" t="str">
        <f t="shared" si="21"/>
        <v>29557.5682,13269.882</v>
      </c>
    </row>
    <row r="126" spans="1:13" x14ac:dyDescent="0.2">
      <c r="A126" s="26" t="s">
        <v>318</v>
      </c>
      <c r="B126" s="19"/>
      <c r="C126" s="19"/>
      <c r="D126" s="19"/>
      <c r="E126" s="20"/>
      <c r="F126" s="21"/>
      <c r="G126" s="21"/>
      <c r="H126" s="21"/>
      <c r="I126" s="21"/>
      <c r="M126" t="str">
        <f t="shared" si="21"/>
        <v>,</v>
      </c>
    </row>
    <row r="127" spans="1:13" x14ac:dyDescent="0.2">
      <c r="A127" s="44" t="s">
        <v>116</v>
      </c>
      <c r="B127" s="41">
        <v>9.1717999999999993</v>
      </c>
      <c r="C127" s="43">
        <v>2.7259000000000002</v>
      </c>
      <c r="D127" s="41">
        <v>0</v>
      </c>
      <c r="E127" s="12"/>
      <c r="F127" s="13"/>
      <c r="G127" s="2">
        <f t="shared" ref="G127:G137" si="36">mm*B127</f>
        <v>9171.7999999999993</v>
      </c>
      <c r="H127" s="2">
        <f t="shared" ref="H127:H137" si="37">mm*C127</f>
        <v>2725.9</v>
      </c>
      <c r="I127" s="2">
        <f t="shared" ref="I127:I137" si="38">mm*D127</f>
        <v>0</v>
      </c>
      <c r="M127" t="str">
        <f t="shared" si="21"/>
        <v>9171.8,2725.9</v>
      </c>
    </row>
    <row r="128" spans="1:13" x14ac:dyDescent="0.2">
      <c r="A128" s="44" t="s">
        <v>118</v>
      </c>
      <c r="B128" s="41">
        <v>7.9015000000000004</v>
      </c>
      <c r="C128" s="41">
        <v>2.9268000000000001</v>
      </c>
      <c r="D128" s="41">
        <v>0</v>
      </c>
      <c r="E128" s="12"/>
      <c r="F128" s="1"/>
      <c r="G128" s="2">
        <f t="shared" si="36"/>
        <v>7901.5</v>
      </c>
      <c r="H128" s="2">
        <f t="shared" si="37"/>
        <v>2926.8</v>
      </c>
      <c r="I128" s="2">
        <f t="shared" si="38"/>
        <v>0</v>
      </c>
      <c r="M128" t="str">
        <f t="shared" si="21"/>
        <v>7901.5,2926.8</v>
      </c>
    </row>
    <row r="129" spans="1:13" x14ac:dyDescent="0.2">
      <c r="A129" s="44" t="s">
        <v>120</v>
      </c>
      <c r="B129" s="41">
        <v>6.4221000000000004</v>
      </c>
      <c r="C129" s="41">
        <v>3.3555000000000001</v>
      </c>
      <c r="D129" s="41">
        <v>0</v>
      </c>
      <c r="E129" s="12"/>
      <c r="F129" s="1"/>
      <c r="G129" s="2">
        <f t="shared" si="36"/>
        <v>6422.1</v>
      </c>
      <c r="H129" s="2">
        <f t="shared" si="37"/>
        <v>3355.5</v>
      </c>
      <c r="I129" s="2">
        <f t="shared" si="38"/>
        <v>0</v>
      </c>
      <c r="M129" t="str">
        <f t="shared" si="21"/>
        <v>6422.1,3355.5</v>
      </c>
    </row>
    <row r="130" spans="1:13" x14ac:dyDescent="0.2">
      <c r="A130" s="44" t="s">
        <v>122</v>
      </c>
      <c r="B130" s="41">
        <v>4.7134999999999998</v>
      </c>
      <c r="C130" s="41">
        <v>4.1467999999999998</v>
      </c>
      <c r="D130" s="41">
        <v>0</v>
      </c>
      <c r="E130" s="12"/>
      <c r="F130" s="1"/>
      <c r="G130" s="2">
        <f t="shared" si="36"/>
        <v>4713.5</v>
      </c>
      <c r="H130" s="2">
        <f t="shared" si="37"/>
        <v>4146.8</v>
      </c>
      <c r="I130" s="2">
        <f t="shared" si="38"/>
        <v>0</v>
      </c>
      <c r="M130" t="str">
        <f t="shared" si="21"/>
        <v>4713.5,4146.8</v>
      </c>
    </row>
    <row r="131" spans="1:13" x14ac:dyDescent="0.2">
      <c r="A131" s="44" t="s">
        <v>124</v>
      </c>
      <c r="B131" s="41">
        <v>2.7079</v>
      </c>
      <c r="C131" s="41">
        <v>5.5994999999999999</v>
      </c>
      <c r="D131" s="41">
        <v>0</v>
      </c>
      <c r="E131" s="12"/>
      <c r="F131" s="1"/>
      <c r="G131" s="2">
        <f t="shared" si="36"/>
        <v>2707.9</v>
      </c>
      <c r="H131" s="2">
        <f t="shared" si="37"/>
        <v>5599.5</v>
      </c>
      <c r="I131" s="2">
        <f t="shared" si="38"/>
        <v>0</v>
      </c>
      <c r="M131" t="str">
        <f t="shared" si="21"/>
        <v>2707.9,5599.5</v>
      </c>
    </row>
    <row r="132" spans="1:13" x14ac:dyDescent="0.2">
      <c r="A132" s="44" t="s">
        <v>126</v>
      </c>
      <c r="B132" s="41">
        <v>1.0708</v>
      </c>
      <c r="C132" s="41">
        <v>7.4489000000000001</v>
      </c>
      <c r="D132" s="41">
        <v>0</v>
      </c>
      <c r="E132" s="12"/>
      <c r="F132" s="1"/>
      <c r="G132" s="2">
        <f t="shared" si="36"/>
        <v>1070.8</v>
      </c>
      <c r="H132" s="2">
        <f t="shared" si="37"/>
        <v>7448.9</v>
      </c>
      <c r="I132" s="2">
        <f t="shared" si="38"/>
        <v>0</v>
      </c>
      <c r="M132" t="str">
        <f t="shared" ref="M132:M176" si="39">G132&amp;","&amp;H132</f>
        <v>1070.8,7448.9</v>
      </c>
    </row>
    <row r="133" spans="1:13" x14ac:dyDescent="0.2">
      <c r="A133" s="16" t="s">
        <v>128</v>
      </c>
      <c r="B133" s="12">
        <v>0.58799999999999997</v>
      </c>
      <c r="C133" s="12">
        <v>8.1923999999999992</v>
      </c>
      <c r="D133" s="12">
        <v>0</v>
      </c>
      <c r="E133" s="12"/>
      <c r="F133" s="1"/>
      <c r="G133" s="2">
        <f t="shared" si="36"/>
        <v>588</v>
      </c>
      <c r="H133" s="2">
        <f t="shared" si="37"/>
        <v>8192.4</v>
      </c>
      <c r="I133" s="2">
        <f t="shared" si="38"/>
        <v>0</v>
      </c>
      <c r="M133" t="str">
        <f t="shared" si="39"/>
        <v>588,8192.4</v>
      </c>
    </row>
    <row r="134" spans="1:13" x14ac:dyDescent="0.2">
      <c r="A134" s="16" t="s">
        <v>130</v>
      </c>
      <c r="B134" s="12">
        <v>-0.44969999999999999</v>
      </c>
      <c r="C134" s="12">
        <v>10.484999999999999</v>
      </c>
      <c r="D134" s="12">
        <v>0</v>
      </c>
      <c r="E134" s="12"/>
      <c r="F134" s="1"/>
      <c r="G134" s="2">
        <f t="shared" si="36"/>
        <v>-449.7</v>
      </c>
      <c r="H134" s="2">
        <f t="shared" si="37"/>
        <v>10485</v>
      </c>
      <c r="I134" s="2">
        <f t="shared" si="38"/>
        <v>0</v>
      </c>
      <c r="M134" t="str">
        <f t="shared" si="39"/>
        <v>-449.7,10485</v>
      </c>
    </row>
    <row r="135" spans="1:13" x14ac:dyDescent="0.2">
      <c r="A135" s="16" t="s">
        <v>132</v>
      </c>
      <c r="B135" s="12">
        <v>-0.74990000000000001</v>
      </c>
      <c r="C135" s="12">
        <v>11.6035</v>
      </c>
      <c r="D135" s="12">
        <v>0</v>
      </c>
      <c r="E135" s="12"/>
      <c r="F135" s="1"/>
      <c r="G135" s="2">
        <f t="shared" si="36"/>
        <v>-749.9</v>
      </c>
      <c r="H135" s="2">
        <f t="shared" si="37"/>
        <v>11603.5</v>
      </c>
      <c r="I135" s="2">
        <f t="shared" si="38"/>
        <v>0</v>
      </c>
      <c r="M135" t="str">
        <f t="shared" si="39"/>
        <v>-749.9,11603.5</v>
      </c>
    </row>
    <row r="136" spans="1:13" x14ac:dyDescent="0.2">
      <c r="A136" s="16" t="s">
        <v>134</v>
      </c>
      <c r="B136" s="12">
        <v>-0.8448</v>
      </c>
      <c r="C136" s="12">
        <v>12.1015</v>
      </c>
      <c r="D136" s="12">
        <v>0</v>
      </c>
      <c r="E136" s="12"/>
      <c r="F136" s="1"/>
      <c r="G136" s="2">
        <f t="shared" si="36"/>
        <v>-844.8</v>
      </c>
      <c r="H136" s="2">
        <f t="shared" si="37"/>
        <v>12101.5</v>
      </c>
      <c r="I136" s="2">
        <f t="shared" si="38"/>
        <v>0</v>
      </c>
      <c r="M136" t="str">
        <f t="shared" si="39"/>
        <v>-844.8,12101.5</v>
      </c>
    </row>
    <row r="137" spans="1:13" x14ac:dyDescent="0.2">
      <c r="A137" s="16" t="s">
        <v>136</v>
      </c>
      <c r="B137" s="12">
        <v>-0.86699999999999999</v>
      </c>
      <c r="C137" s="12">
        <v>12.2386</v>
      </c>
      <c r="D137" s="12">
        <v>0</v>
      </c>
      <c r="E137" s="12"/>
      <c r="F137" s="1"/>
      <c r="G137" s="2">
        <f t="shared" si="36"/>
        <v>-867</v>
      </c>
      <c r="H137" s="2">
        <f t="shared" si="37"/>
        <v>12238.6</v>
      </c>
      <c r="I137" s="2">
        <f t="shared" si="38"/>
        <v>0</v>
      </c>
      <c r="M137" t="str">
        <f t="shared" si="39"/>
        <v>-867,12238.6</v>
      </c>
    </row>
    <row r="138" spans="1:13" x14ac:dyDescent="0.2">
      <c r="M138" t="str">
        <f t="shared" si="39"/>
        <v>,</v>
      </c>
    </row>
    <row r="139" spans="1:13" x14ac:dyDescent="0.2">
      <c r="A139" s="41" t="s">
        <v>137</v>
      </c>
      <c r="B139" s="41">
        <v>9.0221</v>
      </c>
      <c r="C139" s="43">
        <v>1.2334000000000001</v>
      </c>
      <c r="D139" s="41">
        <v>0</v>
      </c>
      <c r="E139" s="12"/>
      <c r="F139" s="1"/>
      <c r="G139" s="2">
        <f t="shared" ref="G139:G149" si="40">mm*B139</f>
        <v>9022.1</v>
      </c>
      <c r="H139" s="2">
        <f t="shared" ref="H139:H149" si="41">mm*C139</f>
        <v>1233.4000000000001</v>
      </c>
      <c r="I139" s="2">
        <f t="shared" ref="I139:I149" si="42">mm*D139</f>
        <v>0</v>
      </c>
      <c r="M139" t="str">
        <f t="shared" si="39"/>
        <v>9022.1,1233.4</v>
      </c>
    </row>
    <row r="140" spans="1:13" x14ac:dyDescent="0.2">
      <c r="A140" s="41" t="s">
        <v>141</v>
      </c>
      <c r="B140" s="41">
        <v>7.5831999999999997</v>
      </c>
      <c r="C140" s="41">
        <v>1.4610000000000001</v>
      </c>
      <c r="D140" s="41">
        <v>0</v>
      </c>
      <c r="E140" s="12"/>
      <c r="F140" s="1"/>
      <c r="G140" s="2">
        <f t="shared" si="40"/>
        <v>7583.2</v>
      </c>
      <c r="H140" s="2">
        <f t="shared" si="41"/>
        <v>1461</v>
      </c>
      <c r="I140" s="2">
        <f t="shared" si="42"/>
        <v>0</v>
      </c>
      <c r="M140" t="str">
        <f t="shared" si="39"/>
        <v>7583.2,1461</v>
      </c>
    </row>
    <row r="141" spans="1:13" x14ac:dyDescent="0.2">
      <c r="A141" s="41" t="s">
        <v>145</v>
      </c>
      <c r="B141" s="41">
        <v>5.9074</v>
      </c>
      <c r="C141" s="41">
        <v>1.9466000000000001</v>
      </c>
      <c r="D141" s="41">
        <v>0</v>
      </c>
      <c r="E141" s="12"/>
      <c r="F141" s="1"/>
      <c r="G141" s="2">
        <f t="shared" si="40"/>
        <v>5907.4</v>
      </c>
      <c r="H141" s="2">
        <f t="shared" si="41"/>
        <v>1946.6000000000001</v>
      </c>
      <c r="I141" s="2">
        <f t="shared" si="42"/>
        <v>0</v>
      </c>
      <c r="M141" t="str">
        <f t="shared" si="39"/>
        <v>5907.4,1946.6</v>
      </c>
    </row>
    <row r="142" spans="1:13" x14ac:dyDescent="0.2">
      <c r="A142" s="41" t="s">
        <v>149</v>
      </c>
      <c r="B142" s="41">
        <v>3.9719000000000002</v>
      </c>
      <c r="C142" s="41">
        <v>2.8429000000000002</v>
      </c>
      <c r="D142" s="41">
        <v>0</v>
      </c>
      <c r="E142" s="12"/>
      <c r="F142" s="1"/>
      <c r="G142" s="2">
        <f t="shared" si="40"/>
        <v>3971.9</v>
      </c>
      <c r="H142" s="2">
        <f t="shared" si="41"/>
        <v>2842.9</v>
      </c>
      <c r="I142" s="2">
        <f t="shared" si="42"/>
        <v>0</v>
      </c>
      <c r="M142" t="str">
        <f t="shared" si="39"/>
        <v>3971.9,2842.9</v>
      </c>
    </row>
    <row r="143" spans="1:13" x14ac:dyDescent="0.2">
      <c r="A143" s="41" t="s">
        <v>153</v>
      </c>
      <c r="B143" s="41">
        <v>1.7001999999999999</v>
      </c>
      <c r="C143" s="41">
        <v>4.4885000000000002</v>
      </c>
      <c r="D143" s="41">
        <v>0</v>
      </c>
      <c r="E143" s="12"/>
      <c r="F143" s="1"/>
      <c r="G143" s="2">
        <f t="shared" si="40"/>
        <v>1700.2</v>
      </c>
      <c r="H143" s="2">
        <f t="shared" si="41"/>
        <v>4488.5</v>
      </c>
      <c r="I143" s="2">
        <f t="shared" si="42"/>
        <v>0</v>
      </c>
      <c r="M143" t="str">
        <f t="shared" si="39"/>
        <v>1700.2,4488.5</v>
      </c>
    </row>
    <row r="144" spans="1:13" x14ac:dyDescent="0.2">
      <c r="A144" s="41" t="s">
        <v>157</v>
      </c>
      <c r="B144" s="41">
        <v>-0.15429999999999999</v>
      </c>
      <c r="C144" s="41">
        <v>6.5833000000000004</v>
      </c>
      <c r="D144" s="41">
        <v>0</v>
      </c>
      <c r="E144" s="12"/>
      <c r="F144" s="1"/>
      <c r="G144" s="2">
        <f t="shared" si="40"/>
        <v>-154.29999999999998</v>
      </c>
      <c r="H144" s="2">
        <f t="shared" si="41"/>
        <v>6583.3</v>
      </c>
      <c r="I144" s="2">
        <f t="shared" si="42"/>
        <v>0</v>
      </c>
      <c r="M144" t="str">
        <f t="shared" si="39"/>
        <v>-154.3,6583.3</v>
      </c>
    </row>
    <row r="145" spans="1:13" x14ac:dyDescent="0.2">
      <c r="A145" s="12" t="s">
        <v>161</v>
      </c>
      <c r="B145" s="12">
        <v>-0.70109999999999995</v>
      </c>
      <c r="C145" s="12">
        <v>7.4256000000000002</v>
      </c>
      <c r="D145" s="12">
        <v>0</v>
      </c>
      <c r="E145" s="12"/>
      <c r="F145" s="1"/>
      <c r="G145" s="2">
        <f t="shared" si="40"/>
        <v>-701.09999999999991</v>
      </c>
      <c r="H145" s="2">
        <f t="shared" si="41"/>
        <v>7425.6</v>
      </c>
      <c r="I145" s="2">
        <f t="shared" si="42"/>
        <v>0</v>
      </c>
      <c r="M145" t="str">
        <f t="shared" si="39"/>
        <v>-701.1,7425.6</v>
      </c>
    </row>
    <row r="146" spans="1:13" x14ac:dyDescent="0.2">
      <c r="A146" s="12" t="s">
        <v>165</v>
      </c>
      <c r="B146" s="12">
        <v>-1.8766</v>
      </c>
      <c r="C146" s="12">
        <v>10.022399999999999</v>
      </c>
      <c r="D146" s="12">
        <v>0</v>
      </c>
      <c r="E146" s="12"/>
      <c r="F146" s="1"/>
      <c r="G146" s="2">
        <f t="shared" si="40"/>
        <v>-1876.6000000000001</v>
      </c>
      <c r="H146" s="2">
        <f t="shared" si="41"/>
        <v>10022.4</v>
      </c>
      <c r="I146" s="2">
        <f t="shared" si="42"/>
        <v>0</v>
      </c>
      <c r="M146" t="str">
        <f t="shared" si="39"/>
        <v>-1876.6,10022.4</v>
      </c>
    </row>
    <row r="147" spans="1:13" x14ac:dyDescent="0.2">
      <c r="A147" s="12" t="s">
        <v>169</v>
      </c>
      <c r="B147" s="12">
        <v>-2.2166000000000001</v>
      </c>
      <c r="C147" s="12">
        <v>11.289400000000001</v>
      </c>
      <c r="D147" s="12">
        <v>0</v>
      </c>
      <c r="E147" s="12"/>
      <c r="F147" s="1"/>
      <c r="G147" s="2">
        <f t="shared" si="40"/>
        <v>-2216.6</v>
      </c>
      <c r="H147" s="2">
        <f t="shared" si="41"/>
        <v>11289.400000000001</v>
      </c>
      <c r="I147" s="2">
        <f t="shared" si="42"/>
        <v>0</v>
      </c>
      <c r="M147" t="str">
        <f t="shared" si="39"/>
        <v>-2216.6,11289.4</v>
      </c>
    </row>
    <row r="148" spans="1:13" x14ac:dyDescent="0.2">
      <c r="A148" s="12" t="s">
        <v>173</v>
      </c>
      <c r="B148" s="12">
        <v>-2.3241999999999998</v>
      </c>
      <c r="C148" s="12">
        <v>11.8536</v>
      </c>
      <c r="D148" s="12">
        <v>0</v>
      </c>
      <c r="E148" s="12"/>
      <c r="F148" s="1"/>
      <c r="G148" s="2">
        <f t="shared" si="40"/>
        <v>-2324.1999999999998</v>
      </c>
      <c r="H148" s="2">
        <f t="shared" si="41"/>
        <v>11853.6</v>
      </c>
      <c r="I148" s="2">
        <f t="shared" si="42"/>
        <v>0</v>
      </c>
      <c r="M148" t="str">
        <f t="shared" si="39"/>
        <v>-2324.2,11853.6</v>
      </c>
    </row>
    <row r="149" spans="1:13" x14ac:dyDescent="0.2">
      <c r="A149" s="12" t="s">
        <v>177</v>
      </c>
      <c r="B149" s="12">
        <v>-2.3492999999999999</v>
      </c>
      <c r="C149" s="12">
        <v>12.008800000000001</v>
      </c>
      <c r="D149" s="12">
        <v>0</v>
      </c>
      <c r="E149" s="12"/>
      <c r="F149" s="1"/>
      <c r="G149" s="2">
        <f t="shared" si="40"/>
        <v>-2349.2999999999997</v>
      </c>
      <c r="H149" s="2">
        <f t="shared" si="41"/>
        <v>12008.800000000001</v>
      </c>
      <c r="I149" s="2">
        <f t="shared" si="42"/>
        <v>0</v>
      </c>
      <c r="M149" t="str">
        <f t="shared" si="39"/>
        <v>-2349.3,12008.8</v>
      </c>
    </row>
    <row r="150" spans="1:13" x14ac:dyDescent="0.2">
      <c r="M150" t="str">
        <f t="shared" si="39"/>
        <v>,</v>
      </c>
    </row>
    <row r="151" spans="1:13" x14ac:dyDescent="0.2">
      <c r="A151" s="26" t="s">
        <v>317</v>
      </c>
      <c r="B151" s="19"/>
      <c r="C151" s="19"/>
      <c r="D151" s="19"/>
      <c r="E151" s="20"/>
      <c r="F151" s="21"/>
      <c r="G151" s="21"/>
      <c r="H151" s="21"/>
      <c r="I151" s="21"/>
      <c r="M151" t="str">
        <f t="shared" si="39"/>
        <v>,</v>
      </c>
    </row>
    <row r="152" spans="1:13" x14ac:dyDescent="0.2">
      <c r="G152" s="2">
        <v>-638.42020000000002</v>
      </c>
      <c r="H152" s="2">
        <v>13955.0224</v>
      </c>
      <c r="I152" s="2">
        <v>15000</v>
      </c>
      <c r="M152" t="str">
        <f t="shared" si="39"/>
        <v>-638.4202,13955.0224</v>
      </c>
    </row>
    <row r="153" spans="1:13" x14ac:dyDescent="0.2">
      <c r="G153" s="2">
        <v>-352.33870000000002</v>
      </c>
      <c r="H153" s="2">
        <v>12188.276099999999</v>
      </c>
      <c r="I153" s="2">
        <v>15000</v>
      </c>
      <c r="M153" t="str">
        <f t="shared" si="39"/>
        <v>-352.3387,12188.2761</v>
      </c>
    </row>
    <row r="154" spans="1:13" x14ac:dyDescent="0.2">
      <c r="G154" s="2">
        <v>-262.19900000000001</v>
      </c>
      <c r="H154" s="2">
        <v>11715.2562</v>
      </c>
      <c r="I154" s="2">
        <v>15000</v>
      </c>
      <c r="M154" t="str">
        <f t="shared" si="39"/>
        <v>-262.199,11715.2562</v>
      </c>
    </row>
    <row r="155" spans="1:13" x14ac:dyDescent="0.2">
      <c r="G155" s="2">
        <v>22.633800000000001</v>
      </c>
      <c r="H155" s="2">
        <v>10654.012000000001</v>
      </c>
      <c r="I155" s="2">
        <v>15000</v>
      </c>
      <c r="M155" t="str">
        <f t="shared" si="39"/>
        <v>22.6338,10654.012</v>
      </c>
    </row>
    <row r="156" spans="1:13" x14ac:dyDescent="0.2">
      <c r="G156" s="2">
        <v>1027.9268999999999</v>
      </c>
      <c r="H156" s="2">
        <v>8433.0089000000007</v>
      </c>
      <c r="I156" s="2">
        <v>15000</v>
      </c>
      <c r="M156" t="str">
        <f t="shared" si="39"/>
        <v>1027.9269,8433.0089</v>
      </c>
    </row>
    <row r="157" spans="1:13" x14ac:dyDescent="0.2">
      <c r="G157" s="2">
        <v>1469.867</v>
      </c>
      <c r="H157" s="2">
        <v>7752.4322000000002</v>
      </c>
      <c r="I157" s="2">
        <v>15000</v>
      </c>
      <c r="M157" t="str">
        <f t="shared" si="39"/>
        <v>1469.867,7752.4322</v>
      </c>
    </row>
    <row r="158" spans="1:13" x14ac:dyDescent="0.2">
      <c r="G158" s="2">
        <v>3045.7943</v>
      </c>
      <c r="H158" s="2">
        <v>5972.1378000000004</v>
      </c>
      <c r="I158" s="2">
        <v>15000</v>
      </c>
      <c r="M158" t="str">
        <f t="shared" si="39"/>
        <v>3045.7943,5972.1378</v>
      </c>
    </row>
    <row r="159" spans="1:13" x14ac:dyDescent="0.2">
      <c r="G159" s="2">
        <v>4967.5757999999996</v>
      </c>
      <c r="H159" s="2">
        <v>4580.1493</v>
      </c>
      <c r="I159" s="2">
        <v>15000</v>
      </c>
      <c r="M159" t="str">
        <f t="shared" si="39"/>
        <v>4967.5758,4580.1493</v>
      </c>
    </row>
    <row r="160" spans="1:13" x14ac:dyDescent="0.2">
      <c r="G160" s="2">
        <v>6597.7520999999997</v>
      </c>
      <c r="H160" s="2">
        <v>3825.1695</v>
      </c>
      <c r="I160" s="2">
        <v>15000</v>
      </c>
      <c r="M160" t="str">
        <f t="shared" si="39"/>
        <v>6597.7521,3825.1695</v>
      </c>
    </row>
    <row r="161" spans="7:13" x14ac:dyDescent="0.2">
      <c r="G161" s="2">
        <v>8010.5617000000002</v>
      </c>
      <c r="H161" s="2">
        <v>3415.7660999999998</v>
      </c>
      <c r="I161" s="2">
        <v>15000</v>
      </c>
      <c r="M161" t="str">
        <f t="shared" si="39"/>
        <v>8010.5617,3415.7661</v>
      </c>
    </row>
    <row r="162" spans="7:13" x14ac:dyDescent="0.2">
      <c r="G162" s="2">
        <v>9716.4433000000008</v>
      </c>
      <c r="H162" s="2">
        <v>3145.9782</v>
      </c>
      <c r="I162" s="2">
        <v>15000</v>
      </c>
      <c r="M162" t="str">
        <f t="shared" si="39"/>
        <v>9716.4433,3145.9782</v>
      </c>
    </row>
    <row r="163" spans="7:13" x14ac:dyDescent="0.2">
      <c r="G163" s="2"/>
      <c r="H163" s="2"/>
      <c r="I163" s="2"/>
      <c r="M163" t="str">
        <f t="shared" si="39"/>
        <v>,</v>
      </c>
    </row>
    <row r="164" spans="7:13" x14ac:dyDescent="0.2">
      <c r="G164" s="2">
        <v>9466.7795999999998</v>
      </c>
      <c r="H164" s="2">
        <v>656.84590000000003</v>
      </c>
      <c r="I164" s="2">
        <v>15000</v>
      </c>
      <c r="M164" t="str">
        <f t="shared" si="39"/>
        <v>9466.7796,656.8459</v>
      </c>
    </row>
    <row r="165" spans="7:13" x14ac:dyDescent="0.2">
      <c r="G165">
        <v>7474.1342000000004</v>
      </c>
      <c r="H165">
        <v>972.03530000000001</v>
      </c>
      <c r="I165" s="2">
        <v>15000</v>
      </c>
      <c r="M165" t="str">
        <f t="shared" si="39"/>
        <v>7474.1342,972.0353</v>
      </c>
    </row>
    <row r="166" spans="7:13" x14ac:dyDescent="0.2">
      <c r="G166">
        <v>5731.7581</v>
      </c>
      <c r="H166">
        <v>1476.9272000000001</v>
      </c>
      <c r="I166" s="2">
        <v>15000</v>
      </c>
      <c r="M166" t="str">
        <f t="shared" si="39"/>
        <v>5731.7581,1476.9272</v>
      </c>
    </row>
    <row r="167" spans="7:13" x14ac:dyDescent="0.2">
      <c r="G167">
        <v>3717.8209999999999</v>
      </c>
      <c r="H167">
        <v>2409.5502000000001</v>
      </c>
      <c r="I167" s="2">
        <v>15000</v>
      </c>
      <c r="M167" t="str">
        <f t="shared" si="39"/>
        <v>3717.821,2409.5502</v>
      </c>
    </row>
    <row r="168" spans="7:13" x14ac:dyDescent="0.2">
      <c r="G168">
        <v>1362.3073999999999</v>
      </c>
      <c r="H168">
        <v>4115.8640999999998</v>
      </c>
      <c r="I168" s="2">
        <v>15000</v>
      </c>
      <c r="M168" t="str">
        <f t="shared" si="39"/>
        <v>1362.3074,4115.8641</v>
      </c>
    </row>
    <row r="169" spans="7:13" x14ac:dyDescent="0.2">
      <c r="G169">
        <v>-553.38260000000002</v>
      </c>
      <c r="H169">
        <v>6279.7828</v>
      </c>
      <c r="I169" s="2">
        <v>15000</v>
      </c>
      <c r="M169" t="str">
        <f t="shared" si="39"/>
        <v>-553.3826,6279.7828</v>
      </c>
    </row>
    <row r="170" spans="7:13" x14ac:dyDescent="0.2">
      <c r="G170">
        <v>-1141.0356999999999</v>
      </c>
      <c r="H170">
        <v>7185.0137000000004</v>
      </c>
      <c r="I170" s="2">
        <v>15000</v>
      </c>
      <c r="M170" t="str">
        <f t="shared" si="39"/>
        <v>-1141.0357,7185.0137</v>
      </c>
    </row>
    <row r="171" spans="7:13" x14ac:dyDescent="0.2">
      <c r="G171">
        <v>-2348.9358999999999</v>
      </c>
      <c r="H171">
        <v>9853.3889999999992</v>
      </c>
      <c r="I171" s="2">
        <v>15000</v>
      </c>
      <c r="M171" t="str">
        <f t="shared" si="39"/>
        <v>-2348.9359,9853.389</v>
      </c>
    </row>
    <row r="172" spans="7:13" x14ac:dyDescent="0.2">
      <c r="G172">
        <v>-2704.2936</v>
      </c>
      <c r="H172">
        <v>11177.619000000001</v>
      </c>
      <c r="I172" s="2">
        <v>15000</v>
      </c>
      <c r="M172" t="str">
        <f t="shared" si="39"/>
        <v>-2704.2936,11177.619</v>
      </c>
    </row>
    <row r="173" spans="7:13" x14ac:dyDescent="0.2">
      <c r="G173">
        <v>-2816.6646000000001</v>
      </c>
      <c r="H173">
        <v>11766.8357</v>
      </c>
      <c r="I173" s="2">
        <v>15000</v>
      </c>
      <c r="M173" t="str">
        <f t="shared" si="39"/>
        <v>-2816.6646,11766.8357</v>
      </c>
    </row>
    <row r="174" spans="7:13" x14ac:dyDescent="0.2">
      <c r="G174">
        <v>-3105.9344999999998</v>
      </c>
      <c r="H174">
        <v>13555.4686</v>
      </c>
      <c r="I174" s="2">
        <v>15000</v>
      </c>
      <c r="M174" t="str">
        <f t="shared" si="39"/>
        <v>-3105.9345,13555.4686</v>
      </c>
    </row>
    <row r="175" spans="7:13" x14ac:dyDescent="0.2">
      <c r="M175" t="str">
        <f t="shared" si="39"/>
        <v>,</v>
      </c>
    </row>
    <row r="176" spans="7:13" x14ac:dyDescent="0.2">
      <c r="M176" t="str">
        <f t="shared" si="39"/>
        <v>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workbookViewId="0">
      <pane ySplit="2" topLeftCell="A69" activePane="bottomLeft" state="frozen"/>
      <selection pane="bottomLeft" activeCell="O60" sqref="O60"/>
    </sheetView>
  </sheetViews>
  <sheetFormatPr defaultRowHeight="12.75" x14ac:dyDescent="0.2"/>
  <cols>
    <col min="1" max="1" width="11.6640625" bestFit="1" customWidth="1"/>
    <col min="2" max="2" width="11.33203125" bestFit="1" customWidth="1"/>
    <col min="3" max="3" width="11.6640625" bestFit="1" customWidth="1"/>
    <col min="4" max="4" width="11.33203125" bestFit="1" customWidth="1"/>
    <col min="5" max="5" width="11.33203125" customWidth="1"/>
    <col min="7" max="8" width="9.6640625" bestFit="1" customWidth="1"/>
    <col min="9" max="9" width="9.5" bestFit="1" customWidth="1"/>
    <col min="13" max="13" width="18.33203125" customWidth="1"/>
  </cols>
  <sheetData>
    <row r="1" spans="1:13" s="11" customFormat="1" x14ac:dyDescent="0.2">
      <c r="A1" s="8" t="s">
        <v>51</v>
      </c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</row>
    <row r="2" spans="1:13" s="1" customFormat="1" x14ac:dyDescent="0.2">
      <c r="A2" s="1" t="s">
        <v>115</v>
      </c>
      <c r="B2" s="2" t="s">
        <v>0</v>
      </c>
      <c r="C2" s="2" t="s">
        <v>1</v>
      </c>
      <c r="D2" s="2" t="s">
        <v>2</v>
      </c>
      <c r="E2" s="2"/>
      <c r="G2" s="2"/>
      <c r="H2" s="2" t="s">
        <v>0</v>
      </c>
      <c r="I2" s="2" t="s">
        <v>1</v>
      </c>
      <c r="J2" s="2" t="s">
        <v>2</v>
      </c>
    </row>
    <row r="3" spans="1:13" x14ac:dyDescent="0.2">
      <c r="A3" s="39" t="s">
        <v>74</v>
      </c>
      <c r="B3" s="39">
        <v>27.401800000000001</v>
      </c>
      <c r="C3" s="37">
        <v>33.996699999999997</v>
      </c>
      <c r="D3" s="37">
        <v>0</v>
      </c>
      <c r="E3" s="12"/>
      <c r="G3" s="15">
        <f t="shared" ref="G3:G13" si="0">mm*B3</f>
        <v>27401.800000000003</v>
      </c>
      <c r="H3" s="15">
        <f t="shared" ref="H3:H13" si="1">mm*C3</f>
        <v>33996.699999999997</v>
      </c>
      <c r="I3" s="15">
        <f t="shared" ref="I3:I13" si="2">mm*D3</f>
        <v>0</v>
      </c>
      <c r="M3" t="str">
        <f>G3&amp;","&amp;H3</f>
        <v>27401.8,33996.7</v>
      </c>
    </row>
    <row r="4" spans="1:13" x14ac:dyDescent="0.2">
      <c r="A4" s="37" t="s">
        <v>75</v>
      </c>
      <c r="B4" s="37">
        <v>29.645900000000001</v>
      </c>
      <c r="C4" s="37">
        <v>32.136699999999998</v>
      </c>
      <c r="D4" s="37">
        <v>3.9944999999999999</v>
      </c>
      <c r="E4" s="12"/>
      <c r="G4" s="15">
        <f t="shared" si="0"/>
        <v>29645.9</v>
      </c>
      <c r="H4" s="15">
        <f t="shared" si="1"/>
        <v>32136.699999999997</v>
      </c>
      <c r="I4" s="15">
        <f t="shared" si="2"/>
        <v>3994.5</v>
      </c>
      <c r="M4" t="str">
        <f t="shared" ref="M4:M67" si="3">G4&amp;","&amp;H4</f>
        <v>29645.9,32136.7</v>
      </c>
    </row>
    <row r="5" spans="1:13" x14ac:dyDescent="0.2">
      <c r="A5" s="37" t="s">
        <v>76</v>
      </c>
      <c r="B5" s="37">
        <v>31.598800000000001</v>
      </c>
      <c r="C5" s="37">
        <v>29.287700000000001</v>
      </c>
      <c r="D5" s="37">
        <v>7.4611999999999998</v>
      </c>
      <c r="E5" s="12"/>
      <c r="G5" s="15">
        <f t="shared" si="0"/>
        <v>31598.799999999999</v>
      </c>
      <c r="H5" s="15">
        <f t="shared" si="1"/>
        <v>29287.7</v>
      </c>
      <c r="I5" s="15">
        <f t="shared" si="2"/>
        <v>7461.2</v>
      </c>
      <c r="M5" t="str">
        <f t="shared" si="3"/>
        <v>31598.8,29287.7</v>
      </c>
    </row>
    <row r="6" spans="1:13" x14ac:dyDescent="0.2">
      <c r="A6" s="37" t="s">
        <v>77</v>
      </c>
      <c r="B6" s="37">
        <v>32.675899999999999</v>
      </c>
      <c r="C6" s="37">
        <v>25.5379</v>
      </c>
      <c r="D6" s="37">
        <v>10.3324</v>
      </c>
      <c r="E6" s="12"/>
      <c r="G6" s="15">
        <f t="shared" si="0"/>
        <v>32675.899999999998</v>
      </c>
      <c r="H6" s="15">
        <f t="shared" si="1"/>
        <v>25537.9</v>
      </c>
      <c r="I6" s="15">
        <f t="shared" si="2"/>
        <v>10332.4</v>
      </c>
      <c r="M6" t="str">
        <f t="shared" si="3"/>
        <v>32675.9,25537.9</v>
      </c>
    </row>
    <row r="7" spans="1:13" x14ac:dyDescent="0.2">
      <c r="A7" s="37" t="s">
        <v>78</v>
      </c>
      <c r="B7" s="37">
        <v>32.347799999999999</v>
      </c>
      <c r="C7" s="37">
        <v>21.289200000000001</v>
      </c>
      <c r="D7" s="37">
        <v>12.5357</v>
      </c>
      <c r="E7" s="12"/>
      <c r="G7" s="15">
        <f t="shared" si="0"/>
        <v>32347.8</v>
      </c>
      <c r="H7" s="15">
        <f t="shared" si="1"/>
        <v>21289.200000000001</v>
      </c>
      <c r="I7" s="15">
        <f t="shared" si="2"/>
        <v>12535.7</v>
      </c>
      <c r="M7" t="str">
        <f t="shared" si="3"/>
        <v>32347.8,21289.2</v>
      </c>
    </row>
    <row r="8" spans="1:13" x14ac:dyDescent="0.2">
      <c r="A8" s="37" t="s">
        <v>79</v>
      </c>
      <c r="B8" s="37">
        <v>30.3462</v>
      </c>
      <c r="C8" s="37">
        <v>17.067599999999999</v>
      </c>
      <c r="D8" s="37">
        <v>13.7606</v>
      </c>
      <c r="E8" s="12"/>
      <c r="G8" s="15">
        <f t="shared" si="0"/>
        <v>30346.2</v>
      </c>
      <c r="H8" s="15">
        <f t="shared" si="1"/>
        <v>17067.599999999999</v>
      </c>
      <c r="I8" s="15">
        <f t="shared" si="2"/>
        <v>13760.6</v>
      </c>
      <c r="M8" t="str">
        <f t="shared" si="3"/>
        <v>30346.2,17067.6</v>
      </c>
    </row>
    <row r="9" spans="1:13" x14ac:dyDescent="0.2">
      <c r="A9" s="12" t="s">
        <v>80</v>
      </c>
      <c r="B9" s="12">
        <v>29.8475</v>
      </c>
      <c r="C9" s="12">
        <v>16.283100000000001</v>
      </c>
      <c r="D9" s="12">
        <v>13.8</v>
      </c>
      <c r="E9" s="12"/>
      <c r="G9" s="15">
        <f t="shared" si="0"/>
        <v>29847.5</v>
      </c>
      <c r="H9" s="15">
        <f t="shared" si="1"/>
        <v>16283.1</v>
      </c>
      <c r="I9" s="15">
        <f t="shared" si="2"/>
        <v>13800</v>
      </c>
      <c r="M9" t="str">
        <f t="shared" si="3"/>
        <v>29847.5,16283.1</v>
      </c>
    </row>
    <row r="10" spans="1:13" x14ac:dyDescent="0.2">
      <c r="A10" s="12" t="s">
        <v>81</v>
      </c>
      <c r="B10" s="12">
        <v>27.529299999999999</v>
      </c>
      <c r="C10" s="12">
        <v>13.1191</v>
      </c>
      <c r="D10" s="12">
        <v>12.9674</v>
      </c>
      <c r="E10" s="12"/>
      <c r="G10" s="15">
        <f t="shared" si="0"/>
        <v>27529.3</v>
      </c>
      <c r="H10" s="15">
        <f t="shared" si="1"/>
        <v>13119.1</v>
      </c>
      <c r="I10" s="15">
        <f t="shared" si="2"/>
        <v>12967.4</v>
      </c>
      <c r="M10" t="str">
        <f t="shared" si="3"/>
        <v>27529.3,13119.1</v>
      </c>
    </row>
    <row r="11" spans="1:13" x14ac:dyDescent="0.2">
      <c r="A11" s="1" t="s">
        <v>82</v>
      </c>
      <c r="B11" s="1">
        <v>25.037299999999998</v>
      </c>
      <c r="C11" s="1">
        <v>10.369</v>
      </c>
      <c r="D11" s="1">
        <v>9.6960999999999995</v>
      </c>
      <c r="E11" s="1"/>
      <c r="G11" s="15">
        <f t="shared" si="0"/>
        <v>25037.3</v>
      </c>
      <c r="H11" s="15">
        <f t="shared" si="1"/>
        <v>10369</v>
      </c>
      <c r="I11" s="15">
        <f t="shared" si="2"/>
        <v>9696.1</v>
      </c>
      <c r="M11" t="str">
        <f t="shared" si="3"/>
        <v>25037.3,10369</v>
      </c>
    </row>
    <row r="12" spans="1:13" x14ac:dyDescent="0.2">
      <c r="A12" s="1" t="s">
        <v>83</v>
      </c>
      <c r="B12" s="1">
        <v>23.6706</v>
      </c>
      <c r="C12" s="1">
        <v>9.0739000000000001</v>
      </c>
      <c r="D12" s="1">
        <v>5.0351999999999997</v>
      </c>
      <c r="E12" s="1"/>
      <c r="G12" s="15">
        <f t="shared" si="0"/>
        <v>23670.6</v>
      </c>
      <c r="H12" s="15">
        <f t="shared" si="1"/>
        <v>9073.9</v>
      </c>
      <c r="I12" s="15">
        <f t="shared" si="2"/>
        <v>5035.2</v>
      </c>
      <c r="M12" t="str">
        <f t="shared" si="3"/>
        <v>23670.6,9073.9</v>
      </c>
    </row>
    <row r="13" spans="1:13" x14ac:dyDescent="0.2">
      <c r="A13" s="1" t="s">
        <v>84</v>
      </c>
      <c r="B13" s="1">
        <v>23.293399999999998</v>
      </c>
      <c r="C13" s="1">
        <v>8.7392000000000003</v>
      </c>
      <c r="D13" s="1">
        <v>0</v>
      </c>
      <c r="E13" s="1"/>
      <c r="G13" s="15">
        <f t="shared" si="0"/>
        <v>23293.399999999998</v>
      </c>
      <c r="H13" s="15">
        <f t="shared" si="1"/>
        <v>8739.2000000000007</v>
      </c>
      <c r="I13" s="15">
        <f t="shared" si="2"/>
        <v>0</v>
      </c>
      <c r="M13" t="str">
        <f t="shared" si="3"/>
        <v>23293.4,8739.2</v>
      </c>
    </row>
    <row r="14" spans="1:13" x14ac:dyDescent="0.2">
      <c r="A14" s="1"/>
      <c r="B14" s="1"/>
      <c r="C14" s="1"/>
      <c r="D14" s="1"/>
      <c r="E14" s="1"/>
      <c r="G14" s="57">
        <v>22761.104899999998</v>
      </c>
      <c r="H14" s="57">
        <v>8284.5259000000005</v>
      </c>
      <c r="I14" s="57">
        <v>0</v>
      </c>
    </row>
    <row r="15" spans="1:13" x14ac:dyDescent="0.2">
      <c r="A15" s="39" t="s">
        <v>52</v>
      </c>
      <c r="B15" s="39">
        <v>28.5565</v>
      </c>
      <c r="C15" s="37">
        <v>34.129300000000001</v>
      </c>
      <c r="D15" s="37">
        <v>0</v>
      </c>
      <c r="E15" s="12"/>
      <c r="G15" s="15">
        <f t="shared" ref="G15:G25" si="4">mm*B15</f>
        <v>28556.5</v>
      </c>
      <c r="H15" s="15">
        <f t="shared" ref="H15:H25" si="5">mm*C15</f>
        <v>34129.300000000003</v>
      </c>
      <c r="I15" s="15">
        <f t="shared" ref="I15:I25" si="6">mm*D15</f>
        <v>0</v>
      </c>
      <c r="M15" t="str">
        <f t="shared" si="3"/>
        <v>28556.5,34129.3</v>
      </c>
    </row>
    <row r="16" spans="1:13" x14ac:dyDescent="0.2">
      <c r="A16" s="37" t="s">
        <v>53</v>
      </c>
      <c r="B16" s="37">
        <v>30.571000000000002</v>
      </c>
      <c r="C16" s="37">
        <v>32.2425</v>
      </c>
      <c r="D16" s="37">
        <v>3.4897</v>
      </c>
      <c r="E16" s="12"/>
      <c r="G16" s="15">
        <f t="shared" si="4"/>
        <v>30571</v>
      </c>
      <c r="H16" s="15">
        <f t="shared" si="5"/>
        <v>32242.5</v>
      </c>
      <c r="I16" s="15">
        <f t="shared" si="6"/>
        <v>3489.7</v>
      </c>
      <c r="M16" t="str">
        <f t="shared" si="3"/>
        <v>30571,32242.5</v>
      </c>
    </row>
    <row r="17" spans="1:13" x14ac:dyDescent="0.2">
      <c r="A17" s="37" t="s">
        <v>54</v>
      </c>
      <c r="B17" s="37">
        <v>32.476799999999997</v>
      </c>
      <c r="C17" s="37">
        <v>29.189499999999999</v>
      </c>
      <c r="D17" s="37">
        <v>6.8772000000000002</v>
      </c>
      <c r="E17" s="12"/>
      <c r="G17" s="15">
        <f t="shared" si="4"/>
        <v>32476.799999999996</v>
      </c>
      <c r="H17" s="15">
        <f t="shared" si="5"/>
        <v>29189.5</v>
      </c>
      <c r="I17" s="15">
        <f t="shared" si="6"/>
        <v>6877.2</v>
      </c>
      <c r="M17" t="str">
        <f t="shared" si="3"/>
        <v>32476.8,29189.5</v>
      </c>
    </row>
    <row r="18" spans="1:13" x14ac:dyDescent="0.2">
      <c r="A18" s="37" t="s">
        <v>55</v>
      </c>
      <c r="B18" s="37">
        <v>33.460599999999999</v>
      </c>
      <c r="C18" s="37">
        <v>25.243099999999998</v>
      </c>
      <c r="D18" s="37">
        <v>9.6851000000000003</v>
      </c>
      <c r="E18" s="12"/>
      <c r="G18" s="15">
        <f t="shared" si="4"/>
        <v>33460.6</v>
      </c>
      <c r="H18" s="15">
        <f t="shared" si="5"/>
        <v>25243.1</v>
      </c>
      <c r="I18" s="15">
        <f t="shared" si="6"/>
        <v>9685.1</v>
      </c>
      <c r="M18" t="str">
        <f t="shared" si="3"/>
        <v>33460.6,25243.1</v>
      </c>
    </row>
    <row r="19" spans="1:13" x14ac:dyDescent="0.2">
      <c r="A19" s="37" t="s">
        <v>56</v>
      </c>
      <c r="B19" s="37">
        <v>33.0002</v>
      </c>
      <c r="C19" s="37">
        <v>20.835699999999999</v>
      </c>
      <c r="D19" s="37">
        <v>11.8354</v>
      </c>
      <c r="E19" s="12"/>
      <c r="G19" s="15">
        <f t="shared" si="4"/>
        <v>33000.199999999997</v>
      </c>
      <c r="H19" s="15">
        <f t="shared" si="5"/>
        <v>20835.7</v>
      </c>
      <c r="I19" s="15">
        <f t="shared" si="6"/>
        <v>11835.4</v>
      </c>
      <c r="M19" t="str">
        <f t="shared" si="3"/>
        <v>33000.2,20835.7</v>
      </c>
    </row>
    <row r="20" spans="1:13" x14ac:dyDescent="0.2">
      <c r="A20" s="37" t="s">
        <v>57</v>
      </c>
      <c r="B20" s="37">
        <v>30.95</v>
      </c>
      <c r="C20" s="37">
        <v>16.622199999999999</v>
      </c>
      <c r="D20" s="37">
        <v>13.013199999999999</v>
      </c>
      <c r="E20" s="12"/>
      <c r="G20" s="15">
        <f t="shared" si="4"/>
        <v>30950</v>
      </c>
      <c r="H20" s="15">
        <f t="shared" si="5"/>
        <v>16622.2</v>
      </c>
      <c r="I20" s="15">
        <f t="shared" si="6"/>
        <v>13013.199999999999</v>
      </c>
      <c r="M20" t="str">
        <f t="shared" si="3"/>
        <v>30950,16622.2</v>
      </c>
    </row>
    <row r="21" spans="1:13" x14ac:dyDescent="0.2">
      <c r="A21" s="12" t="s">
        <v>58</v>
      </c>
      <c r="B21" s="12">
        <v>30.473500000000001</v>
      </c>
      <c r="C21" s="12">
        <v>15.874000000000001</v>
      </c>
      <c r="D21" s="12">
        <v>13.0501</v>
      </c>
      <c r="E21" s="12"/>
      <c r="G21" s="15">
        <f t="shared" si="4"/>
        <v>30473.5</v>
      </c>
      <c r="H21" s="15">
        <f t="shared" si="5"/>
        <v>15874</v>
      </c>
      <c r="I21" s="15">
        <f t="shared" si="6"/>
        <v>13050.1</v>
      </c>
      <c r="M21" t="str">
        <f t="shared" si="3"/>
        <v>30473.5,15874</v>
      </c>
    </row>
    <row r="22" spans="1:13" x14ac:dyDescent="0.2">
      <c r="A22" s="12" t="s">
        <v>59</v>
      </c>
      <c r="B22" s="12">
        <v>28.305</v>
      </c>
      <c r="C22" s="12">
        <v>12.886200000000001</v>
      </c>
      <c r="D22" s="12">
        <v>12.285</v>
      </c>
      <c r="E22" s="12"/>
      <c r="G22" s="15">
        <f t="shared" si="4"/>
        <v>28305</v>
      </c>
      <c r="H22" s="15">
        <f t="shared" si="5"/>
        <v>12886.2</v>
      </c>
      <c r="I22" s="15">
        <f t="shared" si="6"/>
        <v>12285</v>
      </c>
      <c r="M22" t="str">
        <f t="shared" si="3"/>
        <v>28305,12886.2</v>
      </c>
    </row>
    <row r="23" spans="1:13" x14ac:dyDescent="0.2">
      <c r="A23" s="1" t="s">
        <v>60</v>
      </c>
      <c r="B23" s="1">
        <v>26.005800000000001</v>
      </c>
      <c r="C23" s="1">
        <v>10.278700000000001</v>
      </c>
      <c r="D23" s="1">
        <v>9.2773000000000003</v>
      </c>
      <c r="E23" s="1"/>
      <c r="G23" s="15">
        <f t="shared" si="4"/>
        <v>26005.8</v>
      </c>
      <c r="H23" s="15">
        <f t="shared" si="5"/>
        <v>10278.700000000001</v>
      </c>
      <c r="I23" s="15">
        <f t="shared" si="6"/>
        <v>9277.3000000000011</v>
      </c>
      <c r="M23" t="str">
        <f t="shared" si="3"/>
        <v>26005.8,10278.7</v>
      </c>
    </row>
    <row r="24" spans="1:13" x14ac:dyDescent="0.2">
      <c r="A24" s="1" t="s">
        <v>61</v>
      </c>
      <c r="B24" s="1">
        <v>24.714500000000001</v>
      </c>
      <c r="C24" s="1">
        <v>9.0070999999999994</v>
      </c>
      <c r="D24" s="1">
        <v>4.8696000000000002</v>
      </c>
      <c r="E24" s="1"/>
      <c r="G24" s="15">
        <f t="shared" si="4"/>
        <v>24714.5</v>
      </c>
      <c r="H24" s="15">
        <f t="shared" si="5"/>
        <v>9007.0999999999985</v>
      </c>
      <c r="I24" s="15">
        <f t="shared" si="6"/>
        <v>4869.6000000000004</v>
      </c>
      <c r="M24" t="str">
        <f t="shared" si="3"/>
        <v>24714.5,9007.1</v>
      </c>
    </row>
    <row r="25" spans="1:13" x14ac:dyDescent="0.2">
      <c r="A25" s="1" t="s">
        <v>62</v>
      </c>
      <c r="B25" s="1">
        <v>24.350200000000001</v>
      </c>
      <c r="C25" s="1">
        <v>8.6705000000000005</v>
      </c>
      <c r="D25" s="1">
        <v>0</v>
      </c>
      <c r="E25" s="1"/>
      <c r="G25" s="15">
        <f t="shared" si="4"/>
        <v>24350.2</v>
      </c>
      <c r="H25" s="15">
        <f t="shared" si="5"/>
        <v>8670.5</v>
      </c>
      <c r="I25" s="15">
        <f t="shared" si="6"/>
        <v>0</v>
      </c>
      <c r="M25" t="str">
        <f t="shared" si="3"/>
        <v>24350.2,8670.5</v>
      </c>
    </row>
    <row r="26" spans="1:13" x14ac:dyDescent="0.2">
      <c r="A26" s="1"/>
      <c r="B26" s="1"/>
      <c r="C26" s="1"/>
      <c r="D26" s="1"/>
      <c r="E26" s="1"/>
      <c r="G26" s="15"/>
      <c r="H26" s="15"/>
      <c r="I26" s="15"/>
    </row>
    <row r="27" spans="1:13" x14ac:dyDescent="0.2">
      <c r="A27" s="40" t="s">
        <v>63</v>
      </c>
      <c r="B27" s="39">
        <v>28.204899999999999</v>
      </c>
      <c r="C27" s="37">
        <v>35.263599999999997</v>
      </c>
      <c r="D27" s="37">
        <v>0</v>
      </c>
      <c r="E27" s="12"/>
      <c r="G27" s="15">
        <f t="shared" ref="G27:G37" si="7">mm*B27</f>
        <v>28204.899999999998</v>
      </c>
      <c r="H27" s="15">
        <f t="shared" ref="H27:H37" si="8">mm*C27</f>
        <v>35263.599999999999</v>
      </c>
      <c r="I27" s="15">
        <f t="shared" ref="I27:I37" si="9">mm*D27</f>
        <v>0</v>
      </c>
      <c r="M27" t="str">
        <f t="shared" si="3"/>
        <v>28204.9,35263.6</v>
      </c>
    </row>
    <row r="28" spans="1:13" x14ac:dyDescent="0.2">
      <c r="A28" s="37" t="s">
        <v>64</v>
      </c>
      <c r="B28" s="37">
        <v>30.741700000000002</v>
      </c>
      <c r="C28" s="37">
        <v>33.161000000000001</v>
      </c>
      <c r="D28" s="37">
        <v>3.9944999999999999</v>
      </c>
      <c r="E28" s="12"/>
      <c r="G28" s="15">
        <f t="shared" si="7"/>
        <v>30741.7</v>
      </c>
      <c r="H28" s="15">
        <f t="shared" si="8"/>
        <v>33161</v>
      </c>
      <c r="I28" s="15">
        <f t="shared" si="9"/>
        <v>3994.5</v>
      </c>
      <c r="M28" t="str">
        <f t="shared" si="3"/>
        <v>30741.7,33161</v>
      </c>
    </row>
    <row r="29" spans="1:13" x14ac:dyDescent="0.2">
      <c r="A29" s="37" t="s">
        <v>65</v>
      </c>
      <c r="B29" s="37">
        <v>32.949399999999997</v>
      </c>
      <c r="C29" s="37">
        <v>29.9404</v>
      </c>
      <c r="D29" s="37">
        <v>7.4611999999999998</v>
      </c>
      <c r="E29" s="12"/>
      <c r="G29" s="15">
        <f t="shared" si="7"/>
        <v>32949.399999999994</v>
      </c>
      <c r="H29" s="15">
        <f t="shared" si="8"/>
        <v>29940.400000000001</v>
      </c>
      <c r="I29" s="15">
        <f t="shared" si="9"/>
        <v>7461.2</v>
      </c>
      <c r="M29" t="str">
        <f t="shared" si="3"/>
        <v>32949.4,29940.4</v>
      </c>
    </row>
    <row r="30" spans="1:13" x14ac:dyDescent="0.2">
      <c r="A30" s="37" t="s">
        <v>66</v>
      </c>
      <c r="B30" s="37">
        <v>34.167000000000002</v>
      </c>
      <c r="C30" s="37">
        <v>25.701499999999999</v>
      </c>
      <c r="D30" s="37">
        <v>10.3324</v>
      </c>
      <c r="E30" s="12"/>
      <c r="G30" s="15">
        <f t="shared" si="7"/>
        <v>34167</v>
      </c>
      <c r="H30" s="15">
        <f t="shared" si="8"/>
        <v>25701.5</v>
      </c>
      <c r="I30" s="15">
        <f t="shared" si="9"/>
        <v>10332.4</v>
      </c>
      <c r="M30" t="str">
        <f t="shared" si="3"/>
        <v>34167,25701.5</v>
      </c>
    </row>
    <row r="31" spans="1:13" x14ac:dyDescent="0.2">
      <c r="A31" s="37" t="s">
        <v>67</v>
      </c>
      <c r="B31" s="37">
        <v>33.795999999999999</v>
      </c>
      <c r="C31" s="37">
        <v>20.898599999999998</v>
      </c>
      <c r="D31" s="37">
        <v>12.5357</v>
      </c>
      <c r="E31" s="12"/>
      <c r="G31" s="15">
        <f t="shared" si="7"/>
        <v>33796</v>
      </c>
      <c r="H31" s="15">
        <f t="shared" si="8"/>
        <v>20898.599999999999</v>
      </c>
      <c r="I31" s="15">
        <f t="shared" si="9"/>
        <v>12535.7</v>
      </c>
      <c r="M31" t="str">
        <f t="shared" si="3"/>
        <v>33796,20898.6</v>
      </c>
    </row>
    <row r="32" spans="1:13" x14ac:dyDescent="0.2">
      <c r="A32" s="37" t="s">
        <v>68</v>
      </c>
      <c r="B32" s="37">
        <v>31.622199999999999</v>
      </c>
      <c r="C32" s="37">
        <v>16.279</v>
      </c>
      <c r="D32" s="37">
        <v>13.7606</v>
      </c>
      <c r="E32" s="12"/>
      <c r="G32" s="15">
        <f t="shared" si="7"/>
        <v>31622.2</v>
      </c>
      <c r="H32" s="15">
        <f t="shared" si="8"/>
        <v>16279</v>
      </c>
      <c r="I32" s="15">
        <f t="shared" si="9"/>
        <v>13760.6</v>
      </c>
      <c r="M32" t="str">
        <f t="shared" si="3"/>
        <v>31622.2,16279</v>
      </c>
    </row>
    <row r="33" spans="1:13" x14ac:dyDescent="0.2">
      <c r="A33" s="12" t="s">
        <v>69</v>
      </c>
      <c r="B33" s="12">
        <v>31.103100000000001</v>
      </c>
      <c r="C33" s="12">
        <v>15.4625</v>
      </c>
      <c r="D33" s="12">
        <v>13.8</v>
      </c>
      <c r="E33" s="12"/>
      <c r="G33" s="15">
        <f t="shared" si="7"/>
        <v>31103.100000000002</v>
      </c>
      <c r="H33" s="15">
        <f t="shared" si="8"/>
        <v>15462.5</v>
      </c>
      <c r="I33" s="15">
        <f t="shared" si="9"/>
        <v>13800</v>
      </c>
      <c r="M33" t="str">
        <f t="shared" si="3"/>
        <v>31103.1,15462.5</v>
      </c>
    </row>
    <row r="34" spans="1:13" x14ac:dyDescent="0.2">
      <c r="A34" s="12" t="s">
        <v>70</v>
      </c>
      <c r="B34" s="12">
        <v>28.690300000000001</v>
      </c>
      <c r="C34" s="12">
        <v>12.1692</v>
      </c>
      <c r="D34" s="12">
        <v>12.9674</v>
      </c>
      <c r="E34" s="12"/>
      <c r="G34" s="15">
        <f t="shared" si="7"/>
        <v>28690.3</v>
      </c>
      <c r="H34" s="15">
        <f t="shared" si="8"/>
        <v>12169.2</v>
      </c>
      <c r="I34" s="15">
        <f t="shared" si="9"/>
        <v>12967.4</v>
      </c>
      <c r="M34" t="str">
        <f t="shared" si="3"/>
        <v>28690.3,12169.2</v>
      </c>
    </row>
    <row r="35" spans="1:13" x14ac:dyDescent="0.2">
      <c r="A35" s="14" t="s">
        <v>71</v>
      </c>
      <c r="B35" s="1">
        <v>26.096499999999999</v>
      </c>
      <c r="C35" s="1">
        <v>9.3069000000000006</v>
      </c>
      <c r="D35" s="14">
        <v>9.6960999999999995</v>
      </c>
      <c r="E35" s="14"/>
      <c r="G35" s="15">
        <f t="shared" si="7"/>
        <v>26096.5</v>
      </c>
      <c r="H35" s="15">
        <f t="shared" si="8"/>
        <v>9306.9000000000015</v>
      </c>
      <c r="I35" s="15">
        <f t="shared" si="9"/>
        <v>9696.1</v>
      </c>
      <c r="M35" t="str">
        <f t="shared" si="3"/>
        <v>26096.5,9306.9</v>
      </c>
    </row>
    <row r="36" spans="1:13" x14ac:dyDescent="0.2">
      <c r="A36" s="14" t="s">
        <v>72</v>
      </c>
      <c r="B36" s="1">
        <v>24.673999999999999</v>
      </c>
      <c r="C36" s="1">
        <v>7.9588999999999999</v>
      </c>
      <c r="D36" s="1">
        <v>5.0355999999999996</v>
      </c>
      <c r="E36" s="1"/>
      <c r="G36" s="15">
        <f t="shared" si="7"/>
        <v>24674</v>
      </c>
      <c r="H36" s="15">
        <f t="shared" si="8"/>
        <v>7958.9</v>
      </c>
      <c r="I36" s="15">
        <f t="shared" si="9"/>
        <v>5035.5999999999995</v>
      </c>
      <c r="M36" t="str">
        <f t="shared" si="3"/>
        <v>24674,7958.9</v>
      </c>
    </row>
    <row r="37" spans="1:13" x14ac:dyDescent="0.2">
      <c r="A37" s="14" t="s">
        <v>73</v>
      </c>
      <c r="B37" s="1">
        <v>24.281500000000001</v>
      </c>
      <c r="C37" s="1">
        <v>7.6105999999999998</v>
      </c>
      <c r="D37" s="14">
        <v>0</v>
      </c>
      <c r="E37" s="14"/>
      <c r="G37" s="15">
        <f t="shared" si="7"/>
        <v>24281.5</v>
      </c>
      <c r="H37" s="15">
        <f t="shared" si="8"/>
        <v>7610.5999999999995</v>
      </c>
      <c r="I37" s="15">
        <f t="shared" si="9"/>
        <v>0</v>
      </c>
      <c r="M37" t="str">
        <f t="shared" si="3"/>
        <v>24281.5,7610.6</v>
      </c>
    </row>
    <row r="38" spans="1:13" x14ac:dyDescent="0.2">
      <c r="A38" s="14"/>
      <c r="B38" s="1"/>
      <c r="C38" s="1"/>
      <c r="D38" s="14"/>
      <c r="E38" s="14"/>
      <c r="G38" s="57">
        <v>23721.341700000001</v>
      </c>
      <c r="H38" s="57">
        <v>7132.1607999999997</v>
      </c>
      <c r="I38" s="57">
        <v>0</v>
      </c>
    </row>
    <row r="39" spans="1:13" ht="25.5" x14ac:dyDescent="0.2">
      <c r="A39" s="18" t="s">
        <v>311</v>
      </c>
      <c r="B39" s="19"/>
      <c r="C39" s="19"/>
      <c r="D39" s="19"/>
      <c r="E39" s="20"/>
      <c r="F39" s="21"/>
      <c r="G39" s="21"/>
      <c r="H39" s="21"/>
      <c r="I39" s="21"/>
    </row>
    <row r="40" spans="1:13" x14ac:dyDescent="0.2">
      <c r="A40" s="39" t="s">
        <v>74</v>
      </c>
      <c r="B40" s="39">
        <v>27.401800000000001</v>
      </c>
      <c r="C40" s="37">
        <v>33.996699999999997</v>
      </c>
      <c r="D40" s="37">
        <f t="shared" ref="D40:D50" si="10">HO</f>
        <v>14</v>
      </c>
      <c r="E40" s="12"/>
      <c r="G40" s="15">
        <f t="shared" ref="G40:G50" si="11">mm*B40</f>
        <v>27401.800000000003</v>
      </c>
      <c r="H40" s="15">
        <f t="shared" ref="H40:H50" si="12">mm*C40</f>
        <v>33996.699999999997</v>
      </c>
      <c r="I40" s="15">
        <f t="shared" ref="I40:I50" si="13">mm*D40</f>
        <v>14000</v>
      </c>
      <c r="M40" t="str">
        <f t="shared" si="3"/>
        <v>27401.8,33996.7</v>
      </c>
    </row>
    <row r="41" spans="1:13" x14ac:dyDescent="0.2">
      <c r="A41" s="37" t="s">
        <v>75</v>
      </c>
      <c r="B41" s="37">
        <v>29.645900000000001</v>
      </c>
      <c r="C41" s="37">
        <v>32.136699999999998</v>
      </c>
      <c r="D41" s="37">
        <f t="shared" si="10"/>
        <v>14</v>
      </c>
      <c r="E41" s="12"/>
      <c r="G41" s="15">
        <f t="shared" si="11"/>
        <v>29645.9</v>
      </c>
      <c r="H41" s="15">
        <f t="shared" si="12"/>
        <v>32136.699999999997</v>
      </c>
      <c r="I41" s="15">
        <f t="shared" si="13"/>
        <v>14000</v>
      </c>
      <c r="M41" t="str">
        <f t="shared" si="3"/>
        <v>29645.9,32136.7</v>
      </c>
    </row>
    <row r="42" spans="1:13" x14ac:dyDescent="0.2">
      <c r="A42" s="37" t="s">
        <v>76</v>
      </c>
      <c r="B42" s="37">
        <v>31.598800000000001</v>
      </c>
      <c r="C42" s="37">
        <v>29.287700000000001</v>
      </c>
      <c r="D42" s="37">
        <f t="shared" si="10"/>
        <v>14</v>
      </c>
      <c r="E42" s="12"/>
      <c r="G42" s="15">
        <f t="shared" si="11"/>
        <v>31598.799999999999</v>
      </c>
      <c r="H42" s="15">
        <f t="shared" si="12"/>
        <v>29287.7</v>
      </c>
      <c r="I42" s="15">
        <f t="shared" si="13"/>
        <v>14000</v>
      </c>
      <c r="M42" t="str">
        <f t="shared" si="3"/>
        <v>31598.8,29287.7</v>
      </c>
    </row>
    <row r="43" spans="1:13" x14ac:dyDescent="0.2">
      <c r="A43" s="37" t="s">
        <v>77</v>
      </c>
      <c r="B43" s="37">
        <v>32.675899999999999</v>
      </c>
      <c r="C43" s="37">
        <v>25.5379</v>
      </c>
      <c r="D43" s="37">
        <f t="shared" si="10"/>
        <v>14</v>
      </c>
      <c r="E43" s="12"/>
      <c r="G43" s="15">
        <f t="shared" si="11"/>
        <v>32675.899999999998</v>
      </c>
      <c r="H43" s="15">
        <f t="shared" si="12"/>
        <v>25537.9</v>
      </c>
      <c r="I43" s="15">
        <f t="shared" si="13"/>
        <v>14000</v>
      </c>
      <c r="M43" t="str">
        <f t="shared" si="3"/>
        <v>32675.9,25537.9</v>
      </c>
    </row>
    <row r="44" spans="1:13" x14ac:dyDescent="0.2">
      <c r="A44" s="37" t="s">
        <v>78</v>
      </c>
      <c r="B44" s="37">
        <v>32.347799999999999</v>
      </c>
      <c r="C44" s="37">
        <v>21.289200000000001</v>
      </c>
      <c r="D44" s="37">
        <f t="shared" si="10"/>
        <v>14</v>
      </c>
      <c r="E44" s="12"/>
      <c r="G44" s="15">
        <f t="shared" si="11"/>
        <v>32347.8</v>
      </c>
      <c r="H44" s="15">
        <f t="shared" si="12"/>
        <v>21289.200000000001</v>
      </c>
      <c r="I44" s="15">
        <f t="shared" si="13"/>
        <v>14000</v>
      </c>
      <c r="M44" t="str">
        <f t="shared" si="3"/>
        <v>32347.8,21289.2</v>
      </c>
    </row>
    <row r="45" spans="1:13" x14ac:dyDescent="0.2">
      <c r="A45" s="37" t="s">
        <v>79</v>
      </c>
      <c r="B45" s="37">
        <v>30.3462</v>
      </c>
      <c r="C45" s="37">
        <v>17.067599999999999</v>
      </c>
      <c r="D45" s="37">
        <f t="shared" si="10"/>
        <v>14</v>
      </c>
      <c r="E45" s="12"/>
      <c r="G45" s="15">
        <f t="shared" si="11"/>
        <v>30346.2</v>
      </c>
      <c r="H45" s="15">
        <f t="shared" si="12"/>
        <v>17067.599999999999</v>
      </c>
      <c r="I45" s="15">
        <f t="shared" si="13"/>
        <v>14000</v>
      </c>
      <c r="M45" t="str">
        <f t="shared" si="3"/>
        <v>30346.2,17067.6</v>
      </c>
    </row>
    <row r="46" spans="1:13" x14ac:dyDescent="0.2">
      <c r="A46" s="12" t="s">
        <v>80</v>
      </c>
      <c r="B46" s="12">
        <v>29.8475</v>
      </c>
      <c r="C46" s="12">
        <v>16.283100000000001</v>
      </c>
      <c r="D46" s="37">
        <f t="shared" si="10"/>
        <v>14</v>
      </c>
      <c r="E46" s="12"/>
      <c r="G46" s="15">
        <f t="shared" si="11"/>
        <v>29847.5</v>
      </c>
      <c r="H46" s="15">
        <f t="shared" si="12"/>
        <v>16283.1</v>
      </c>
      <c r="I46" s="15">
        <f t="shared" si="13"/>
        <v>14000</v>
      </c>
      <c r="M46" t="str">
        <f t="shared" si="3"/>
        <v>29847.5,16283.1</v>
      </c>
    </row>
    <row r="47" spans="1:13" x14ac:dyDescent="0.2">
      <c r="A47" s="12" t="s">
        <v>81</v>
      </c>
      <c r="B47" s="12">
        <v>27.529299999999999</v>
      </c>
      <c r="C47" s="12">
        <v>13.1191</v>
      </c>
      <c r="D47" s="37">
        <f t="shared" si="10"/>
        <v>14</v>
      </c>
      <c r="E47" s="12"/>
      <c r="G47" s="15">
        <f t="shared" si="11"/>
        <v>27529.3</v>
      </c>
      <c r="H47" s="15">
        <f t="shared" si="12"/>
        <v>13119.1</v>
      </c>
      <c r="I47" s="15">
        <f t="shared" si="13"/>
        <v>14000</v>
      </c>
      <c r="M47" t="str">
        <f t="shared" si="3"/>
        <v>27529.3,13119.1</v>
      </c>
    </row>
    <row r="48" spans="1:13" x14ac:dyDescent="0.2">
      <c r="A48" s="1" t="s">
        <v>82</v>
      </c>
      <c r="B48" s="1">
        <v>25.037299999999998</v>
      </c>
      <c r="C48" s="1">
        <v>10.369</v>
      </c>
      <c r="D48" s="37">
        <f t="shared" si="10"/>
        <v>14</v>
      </c>
      <c r="E48" s="1"/>
      <c r="G48" s="15">
        <f t="shared" si="11"/>
        <v>25037.3</v>
      </c>
      <c r="H48" s="15">
        <f t="shared" si="12"/>
        <v>10369</v>
      </c>
      <c r="I48" s="15">
        <f t="shared" si="13"/>
        <v>14000</v>
      </c>
      <c r="M48" t="str">
        <f t="shared" si="3"/>
        <v>25037.3,10369</v>
      </c>
    </row>
    <row r="49" spans="1:13" x14ac:dyDescent="0.2">
      <c r="A49" s="1" t="s">
        <v>83</v>
      </c>
      <c r="B49" s="1">
        <v>23.6706</v>
      </c>
      <c r="C49" s="1">
        <v>9.0739000000000001</v>
      </c>
      <c r="D49" s="37">
        <f t="shared" si="10"/>
        <v>14</v>
      </c>
      <c r="E49" s="1"/>
      <c r="G49" s="15">
        <f t="shared" si="11"/>
        <v>23670.6</v>
      </c>
      <c r="H49" s="15">
        <f t="shared" si="12"/>
        <v>9073.9</v>
      </c>
      <c r="I49" s="15">
        <f t="shared" si="13"/>
        <v>14000</v>
      </c>
      <c r="M49" t="str">
        <f t="shared" si="3"/>
        <v>23670.6,9073.9</v>
      </c>
    </row>
    <row r="50" spans="1:13" x14ac:dyDescent="0.2">
      <c r="A50" s="1" t="s">
        <v>84</v>
      </c>
      <c r="B50" s="1">
        <v>23.293399999999998</v>
      </c>
      <c r="C50" s="1">
        <v>8.7392000000000003</v>
      </c>
      <c r="D50" s="37">
        <f t="shared" si="10"/>
        <v>14</v>
      </c>
      <c r="E50" s="1"/>
      <c r="G50" s="15">
        <f t="shared" si="11"/>
        <v>23293.399999999998</v>
      </c>
      <c r="H50" s="15">
        <f t="shared" si="12"/>
        <v>8739.2000000000007</v>
      </c>
      <c r="I50" s="15">
        <f t="shared" si="13"/>
        <v>14000</v>
      </c>
      <c r="M50" t="str">
        <f t="shared" si="3"/>
        <v>23293.4,8739.2</v>
      </c>
    </row>
    <row r="51" spans="1:13" x14ac:dyDescent="0.2">
      <c r="A51" s="1"/>
      <c r="B51" s="1"/>
      <c r="C51" s="1"/>
      <c r="D51" s="1"/>
      <c r="E51" s="1"/>
      <c r="G51" s="57">
        <v>22761.104899999998</v>
      </c>
      <c r="H51" s="57">
        <v>8284.5259000000005</v>
      </c>
      <c r="I51" s="57">
        <f>HO*mm</f>
        <v>14000</v>
      </c>
    </row>
    <row r="52" spans="1:13" x14ac:dyDescent="0.2">
      <c r="A52" s="40" t="s">
        <v>63</v>
      </c>
      <c r="B52" s="39">
        <v>28.204899999999999</v>
      </c>
      <c r="C52" s="37">
        <v>35.263599999999997</v>
      </c>
      <c r="D52" s="37">
        <f t="shared" ref="D52:D62" si="14">HO</f>
        <v>14</v>
      </c>
      <c r="E52" s="12"/>
      <c r="G52" s="15">
        <f t="shared" ref="G52:G62" si="15">mm*B52</f>
        <v>28204.899999999998</v>
      </c>
      <c r="H52" s="15">
        <f t="shared" ref="H52:H62" si="16">mm*C52</f>
        <v>35263.599999999999</v>
      </c>
      <c r="I52" s="15">
        <f t="shared" ref="I52:I62" si="17">mm*D52</f>
        <v>14000</v>
      </c>
      <c r="M52" t="str">
        <f t="shared" si="3"/>
        <v>28204.9,35263.6</v>
      </c>
    </row>
    <row r="53" spans="1:13" x14ac:dyDescent="0.2">
      <c r="A53" s="37" t="s">
        <v>64</v>
      </c>
      <c r="B53" s="37">
        <v>30.741700000000002</v>
      </c>
      <c r="C53" s="37">
        <v>33.161000000000001</v>
      </c>
      <c r="D53" s="37">
        <f t="shared" si="14"/>
        <v>14</v>
      </c>
      <c r="E53" s="12"/>
      <c r="G53" s="15">
        <f t="shared" si="15"/>
        <v>30741.7</v>
      </c>
      <c r="H53" s="15">
        <f t="shared" si="16"/>
        <v>33161</v>
      </c>
      <c r="I53" s="15">
        <f t="shared" si="17"/>
        <v>14000</v>
      </c>
      <c r="M53" t="str">
        <f t="shared" si="3"/>
        <v>30741.7,33161</v>
      </c>
    </row>
    <row r="54" spans="1:13" x14ac:dyDescent="0.2">
      <c r="A54" s="37" t="s">
        <v>65</v>
      </c>
      <c r="B54" s="37">
        <v>32.949399999999997</v>
      </c>
      <c r="C54" s="37">
        <v>29.9404</v>
      </c>
      <c r="D54" s="37">
        <f t="shared" si="14"/>
        <v>14</v>
      </c>
      <c r="E54" s="12"/>
      <c r="G54" s="15">
        <f t="shared" si="15"/>
        <v>32949.399999999994</v>
      </c>
      <c r="H54" s="15">
        <f t="shared" si="16"/>
        <v>29940.400000000001</v>
      </c>
      <c r="I54" s="15">
        <f t="shared" si="17"/>
        <v>14000</v>
      </c>
      <c r="M54" t="str">
        <f t="shared" si="3"/>
        <v>32949.4,29940.4</v>
      </c>
    </row>
    <row r="55" spans="1:13" x14ac:dyDescent="0.2">
      <c r="A55" s="37" t="s">
        <v>66</v>
      </c>
      <c r="B55" s="37">
        <v>34.167000000000002</v>
      </c>
      <c r="C55" s="37">
        <v>25.701499999999999</v>
      </c>
      <c r="D55" s="37">
        <f t="shared" si="14"/>
        <v>14</v>
      </c>
      <c r="E55" s="12"/>
      <c r="G55" s="15">
        <f t="shared" si="15"/>
        <v>34167</v>
      </c>
      <c r="H55" s="15">
        <f t="shared" si="16"/>
        <v>25701.5</v>
      </c>
      <c r="I55" s="15">
        <f t="shared" si="17"/>
        <v>14000</v>
      </c>
      <c r="M55" t="str">
        <f t="shared" si="3"/>
        <v>34167,25701.5</v>
      </c>
    </row>
    <row r="56" spans="1:13" x14ac:dyDescent="0.2">
      <c r="A56" s="37" t="s">
        <v>67</v>
      </c>
      <c r="B56" s="37">
        <v>33.795999999999999</v>
      </c>
      <c r="C56" s="37">
        <v>20.898599999999998</v>
      </c>
      <c r="D56" s="37">
        <f t="shared" si="14"/>
        <v>14</v>
      </c>
      <c r="E56" s="12"/>
      <c r="G56" s="15">
        <f t="shared" si="15"/>
        <v>33796</v>
      </c>
      <c r="H56" s="15">
        <f t="shared" si="16"/>
        <v>20898.599999999999</v>
      </c>
      <c r="I56" s="15">
        <f t="shared" si="17"/>
        <v>14000</v>
      </c>
      <c r="M56" t="str">
        <f t="shared" si="3"/>
        <v>33796,20898.6</v>
      </c>
    </row>
    <row r="57" spans="1:13" x14ac:dyDescent="0.2">
      <c r="A57" s="37" t="s">
        <v>68</v>
      </c>
      <c r="B57" s="37">
        <v>31.622199999999999</v>
      </c>
      <c r="C57" s="37">
        <v>16.279</v>
      </c>
      <c r="D57" s="37">
        <f t="shared" si="14"/>
        <v>14</v>
      </c>
      <c r="E57" s="12"/>
      <c r="G57" s="15">
        <f t="shared" si="15"/>
        <v>31622.2</v>
      </c>
      <c r="H57" s="15">
        <f t="shared" si="16"/>
        <v>16279</v>
      </c>
      <c r="I57" s="15">
        <f t="shared" si="17"/>
        <v>14000</v>
      </c>
      <c r="M57" t="str">
        <f t="shared" si="3"/>
        <v>31622.2,16279</v>
      </c>
    </row>
    <row r="58" spans="1:13" x14ac:dyDescent="0.2">
      <c r="A58" s="12" t="s">
        <v>69</v>
      </c>
      <c r="B58" s="12">
        <v>31.103100000000001</v>
      </c>
      <c r="C58" s="12">
        <v>15.4625</v>
      </c>
      <c r="D58" s="37">
        <f t="shared" si="14"/>
        <v>14</v>
      </c>
      <c r="E58" s="12"/>
      <c r="G58" s="15">
        <f t="shared" si="15"/>
        <v>31103.100000000002</v>
      </c>
      <c r="H58" s="15">
        <f t="shared" si="16"/>
        <v>15462.5</v>
      </c>
      <c r="I58" s="15">
        <f t="shared" si="17"/>
        <v>14000</v>
      </c>
      <c r="M58" t="str">
        <f t="shared" si="3"/>
        <v>31103.1,15462.5</v>
      </c>
    </row>
    <row r="59" spans="1:13" x14ac:dyDescent="0.2">
      <c r="A59" s="12" t="s">
        <v>70</v>
      </c>
      <c r="B59" s="12">
        <v>28.690300000000001</v>
      </c>
      <c r="C59" s="12">
        <v>12.1692</v>
      </c>
      <c r="D59" s="37">
        <f t="shared" si="14"/>
        <v>14</v>
      </c>
      <c r="E59" s="12"/>
      <c r="G59" s="15">
        <f t="shared" si="15"/>
        <v>28690.3</v>
      </c>
      <c r="H59" s="15">
        <f t="shared" si="16"/>
        <v>12169.2</v>
      </c>
      <c r="I59" s="15">
        <f t="shared" si="17"/>
        <v>14000</v>
      </c>
      <c r="M59" t="str">
        <f t="shared" si="3"/>
        <v>28690.3,12169.2</v>
      </c>
    </row>
    <row r="60" spans="1:13" x14ac:dyDescent="0.2">
      <c r="A60" s="14" t="s">
        <v>71</v>
      </c>
      <c r="B60" s="1">
        <v>26.096499999999999</v>
      </c>
      <c r="C60" s="1">
        <v>9.3069000000000006</v>
      </c>
      <c r="D60" s="37">
        <f t="shared" si="14"/>
        <v>14</v>
      </c>
      <c r="E60" s="14"/>
      <c r="G60" s="15">
        <f t="shared" si="15"/>
        <v>26096.5</v>
      </c>
      <c r="H60" s="15">
        <f t="shared" si="16"/>
        <v>9306.9000000000015</v>
      </c>
      <c r="I60" s="15">
        <f t="shared" si="17"/>
        <v>14000</v>
      </c>
      <c r="M60" t="str">
        <f t="shared" si="3"/>
        <v>26096.5,9306.9</v>
      </c>
    </row>
    <row r="61" spans="1:13" x14ac:dyDescent="0.2">
      <c r="A61" s="14" t="s">
        <v>72</v>
      </c>
      <c r="B61" s="1">
        <v>24.673999999999999</v>
      </c>
      <c r="C61" s="1">
        <v>7.9588999999999999</v>
      </c>
      <c r="D61" s="37">
        <f t="shared" si="14"/>
        <v>14</v>
      </c>
      <c r="E61" s="1"/>
      <c r="G61" s="15">
        <f t="shared" si="15"/>
        <v>24674</v>
      </c>
      <c r="H61" s="15">
        <f t="shared" si="16"/>
        <v>7958.9</v>
      </c>
      <c r="I61" s="15">
        <f t="shared" si="17"/>
        <v>14000</v>
      </c>
      <c r="M61" t="str">
        <f t="shared" si="3"/>
        <v>24674,7958.9</v>
      </c>
    </row>
    <row r="62" spans="1:13" x14ac:dyDescent="0.2">
      <c r="A62" s="14" t="s">
        <v>73</v>
      </c>
      <c r="B62" s="1">
        <v>24.281500000000001</v>
      </c>
      <c r="C62" s="1">
        <v>7.6105999999999998</v>
      </c>
      <c r="D62" s="37">
        <f t="shared" si="14"/>
        <v>14</v>
      </c>
      <c r="E62" s="14"/>
      <c r="G62" s="15">
        <f t="shared" si="15"/>
        <v>24281.5</v>
      </c>
      <c r="H62" s="15">
        <f t="shared" si="16"/>
        <v>7610.5999999999995</v>
      </c>
      <c r="I62" s="15">
        <f t="shared" si="17"/>
        <v>14000</v>
      </c>
      <c r="M62" t="str">
        <f t="shared" si="3"/>
        <v>24281.5,7610.6</v>
      </c>
    </row>
    <row r="63" spans="1:13" x14ac:dyDescent="0.2">
      <c r="A63" s="14"/>
      <c r="B63" s="1"/>
      <c r="C63" s="1"/>
      <c r="D63" s="14"/>
      <c r="E63" s="14"/>
      <c r="G63" s="57">
        <v>23721.341700000001</v>
      </c>
      <c r="H63" s="57">
        <v>7132.1607999999997</v>
      </c>
      <c r="I63" s="57">
        <f>HO*mm</f>
        <v>14000</v>
      </c>
    </row>
    <row r="64" spans="1:13" x14ac:dyDescent="0.2">
      <c r="A64" s="14"/>
      <c r="B64" s="1"/>
      <c r="C64" s="1"/>
      <c r="D64" s="14"/>
      <c r="E64" s="14"/>
      <c r="G64" s="15"/>
      <c r="H64" s="15"/>
      <c r="I64" s="15"/>
    </row>
    <row r="65" spans="1:13" x14ac:dyDescent="0.2">
      <c r="A65" s="42" t="s">
        <v>105</v>
      </c>
      <c r="B65" s="42">
        <v>23.084199999999999</v>
      </c>
      <c r="C65" s="41">
        <v>36.5182</v>
      </c>
      <c r="D65" s="41">
        <v>0</v>
      </c>
      <c r="E65" s="12"/>
      <c r="G65" s="15">
        <f t="shared" ref="G65:G74" si="18">mm*B65</f>
        <v>23084.2</v>
      </c>
      <c r="H65" s="15">
        <f t="shared" ref="H65:H74" si="19">mm*C65</f>
        <v>36518.199999999997</v>
      </c>
      <c r="I65" s="15">
        <f t="shared" ref="I65:I74" si="20">mm*D65</f>
        <v>0</v>
      </c>
      <c r="M65" t="str">
        <f t="shared" si="3"/>
        <v>23084.2,36518.2</v>
      </c>
    </row>
    <row r="66" spans="1:13" x14ac:dyDescent="0.2">
      <c r="A66" s="41" t="s">
        <v>106</v>
      </c>
      <c r="B66" s="41">
        <v>20.3233</v>
      </c>
      <c r="C66" s="41">
        <v>37.9193</v>
      </c>
      <c r="D66" s="41">
        <v>4.2439999999999998</v>
      </c>
      <c r="E66" s="12"/>
      <c r="G66" s="15">
        <f t="shared" si="18"/>
        <v>20323.3</v>
      </c>
      <c r="H66" s="15">
        <f t="shared" si="19"/>
        <v>37919.300000000003</v>
      </c>
      <c r="I66" s="15">
        <f t="shared" si="20"/>
        <v>4244</v>
      </c>
      <c r="M66" t="str">
        <f t="shared" si="3"/>
        <v>20323.3,37919.3</v>
      </c>
    </row>
    <row r="67" spans="1:13" x14ac:dyDescent="0.2">
      <c r="A67" s="41" t="s">
        <v>107</v>
      </c>
      <c r="B67" s="41">
        <v>16.9879</v>
      </c>
      <c r="C67" s="41">
        <v>39.354100000000003</v>
      </c>
      <c r="D67" s="41">
        <v>8.0023999999999997</v>
      </c>
      <c r="E67" s="12"/>
      <c r="G67" s="15">
        <f t="shared" si="18"/>
        <v>16987.900000000001</v>
      </c>
      <c r="H67" s="15">
        <f t="shared" si="19"/>
        <v>39354.100000000006</v>
      </c>
      <c r="I67" s="15">
        <f t="shared" si="20"/>
        <v>8002.4</v>
      </c>
      <c r="M67" t="str">
        <f t="shared" si="3"/>
        <v>16987.9,39354.1</v>
      </c>
    </row>
    <row r="68" spans="1:13" x14ac:dyDescent="0.2">
      <c r="A68" s="41" t="s">
        <v>108</v>
      </c>
      <c r="B68" s="41">
        <v>12.9709</v>
      </c>
      <c r="C68" s="41">
        <v>40.3782</v>
      </c>
      <c r="D68" s="41">
        <v>10.9633</v>
      </c>
      <c r="E68" s="12"/>
      <c r="G68" s="15">
        <f t="shared" si="18"/>
        <v>12970.9</v>
      </c>
      <c r="H68" s="15">
        <f t="shared" si="19"/>
        <v>40378.199999999997</v>
      </c>
      <c r="I68" s="15">
        <f t="shared" si="20"/>
        <v>10963.300000000001</v>
      </c>
      <c r="M68" t="str">
        <f t="shared" ref="M68:M119" si="21">G68&amp;","&amp;H68</f>
        <v>12970.9,40378.2</v>
      </c>
    </row>
    <row r="69" spans="1:13" x14ac:dyDescent="0.2">
      <c r="A69" s="41" t="s">
        <v>109</v>
      </c>
      <c r="B69" s="41">
        <v>8.3908000000000005</v>
      </c>
      <c r="C69" s="41">
        <v>40.0486</v>
      </c>
      <c r="D69" s="41">
        <v>12.975300000000001</v>
      </c>
      <c r="E69" s="12"/>
      <c r="G69" s="15">
        <f t="shared" si="18"/>
        <v>8390.8000000000011</v>
      </c>
      <c r="H69" s="15">
        <f t="shared" si="19"/>
        <v>40048.6</v>
      </c>
      <c r="I69" s="15">
        <f t="shared" si="20"/>
        <v>12975.300000000001</v>
      </c>
      <c r="M69" t="str">
        <f t="shared" si="21"/>
        <v>8390.8,40048.6</v>
      </c>
    </row>
    <row r="70" spans="1:13" x14ac:dyDescent="0.2">
      <c r="A70" s="41" t="s">
        <v>110</v>
      </c>
      <c r="B70" s="41">
        <v>3.8841000000000001</v>
      </c>
      <c r="C70" s="41">
        <v>37.981099999999998</v>
      </c>
      <c r="D70" s="41">
        <v>13.8</v>
      </c>
      <c r="E70" s="12"/>
      <c r="G70" s="15">
        <f t="shared" si="18"/>
        <v>3884.1</v>
      </c>
      <c r="H70" s="15">
        <f t="shared" si="19"/>
        <v>37981.1</v>
      </c>
      <c r="I70" s="15">
        <f t="shared" si="20"/>
        <v>13800</v>
      </c>
      <c r="M70" t="str">
        <f t="shared" si="21"/>
        <v>3884.1,37981.1</v>
      </c>
    </row>
    <row r="71" spans="1:13" x14ac:dyDescent="0.2">
      <c r="A71" s="12" t="s">
        <v>111</v>
      </c>
      <c r="B71" s="12">
        <v>0.53</v>
      </c>
      <c r="C71" s="12">
        <v>34.554499999999997</v>
      </c>
      <c r="D71" s="12">
        <v>12.8195</v>
      </c>
      <c r="E71" s="12"/>
      <c r="G71" s="15">
        <f t="shared" si="18"/>
        <v>530</v>
      </c>
      <c r="H71" s="15">
        <f t="shared" si="19"/>
        <v>34554.5</v>
      </c>
      <c r="I71" s="15">
        <f t="shared" si="20"/>
        <v>12819.5</v>
      </c>
      <c r="M71" t="str">
        <f t="shared" si="21"/>
        <v>530,34554.5</v>
      </c>
    </row>
    <row r="72" spans="1:13" x14ac:dyDescent="0.2">
      <c r="A72" s="12" t="s">
        <v>112</v>
      </c>
      <c r="B72" s="12">
        <v>-1.1726000000000001</v>
      </c>
      <c r="C72" s="12">
        <v>31.007000000000001</v>
      </c>
      <c r="D72" s="12">
        <v>9.6762999999999995</v>
      </c>
      <c r="E72" s="12"/>
      <c r="G72" s="15">
        <f t="shared" si="18"/>
        <v>-1172.6000000000001</v>
      </c>
      <c r="H72" s="15">
        <f t="shared" si="19"/>
        <v>31007</v>
      </c>
      <c r="I72" s="15">
        <f t="shared" si="20"/>
        <v>9676.2999999999993</v>
      </c>
      <c r="M72" t="str">
        <f t="shared" si="21"/>
        <v>-1172.6,31007</v>
      </c>
    </row>
    <row r="73" spans="1:13" x14ac:dyDescent="0.2">
      <c r="A73" s="1" t="s">
        <v>113</v>
      </c>
      <c r="B73" s="1">
        <v>-1.6392</v>
      </c>
      <c r="C73" s="1">
        <v>28.925799999999999</v>
      </c>
      <c r="D73" s="1">
        <v>4.9489000000000001</v>
      </c>
      <c r="E73" s="1"/>
      <c r="G73" s="15">
        <f t="shared" si="18"/>
        <v>-1639.2</v>
      </c>
      <c r="H73" s="15">
        <f t="shared" si="19"/>
        <v>28925.8</v>
      </c>
      <c r="I73" s="15">
        <f t="shared" si="20"/>
        <v>4948.8999999999996</v>
      </c>
      <c r="M73" t="str">
        <f t="shared" si="21"/>
        <v>-1639.2,28925.8</v>
      </c>
    </row>
    <row r="74" spans="1:13" x14ac:dyDescent="0.2">
      <c r="A74" s="1" t="s">
        <v>114</v>
      </c>
      <c r="B74" s="1">
        <v>-1.7039</v>
      </c>
      <c r="C74" s="1">
        <v>28.389700000000001</v>
      </c>
      <c r="D74" s="1">
        <v>0</v>
      </c>
      <c r="E74" s="1"/>
      <c r="G74" s="15">
        <f t="shared" si="18"/>
        <v>-1703.8999999999999</v>
      </c>
      <c r="H74" s="15">
        <f t="shared" si="19"/>
        <v>28389.7</v>
      </c>
      <c r="I74" s="15">
        <f t="shared" si="20"/>
        <v>0</v>
      </c>
      <c r="M74" t="str">
        <f t="shared" si="21"/>
        <v>-1703.9,28389.7</v>
      </c>
    </row>
    <row r="75" spans="1:13" x14ac:dyDescent="0.2">
      <c r="G75" s="45">
        <v>-1768.1246000000001</v>
      </c>
      <c r="H75" s="45">
        <v>27692.6525</v>
      </c>
      <c r="I75" s="45">
        <v>0</v>
      </c>
    </row>
    <row r="76" spans="1:13" x14ac:dyDescent="0.2">
      <c r="A76" s="42" t="s">
        <v>85</v>
      </c>
      <c r="B76" s="42">
        <v>22.6479</v>
      </c>
      <c r="C76" s="41">
        <v>37.605200000000004</v>
      </c>
      <c r="D76" s="41">
        <v>0</v>
      </c>
      <c r="E76" s="12"/>
      <c r="G76" s="15">
        <f t="shared" ref="G76:G85" si="22">mm*B76</f>
        <v>22647.9</v>
      </c>
      <c r="H76" s="15">
        <f t="shared" ref="H76:H85" si="23">mm*C76</f>
        <v>37605.200000000004</v>
      </c>
      <c r="I76" s="15">
        <f t="shared" ref="I76:I85" si="24">mm*D76</f>
        <v>0</v>
      </c>
      <c r="M76" t="str">
        <f t="shared" si="21"/>
        <v>22647.9,37605.2</v>
      </c>
    </row>
    <row r="77" spans="1:13" x14ac:dyDescent="0.2">
      <c r="A77" s="41" t="s">
        <v>86</v>
      </c>
      <c r="B77" s="41">
        <v>20.1309</v>
      </c>
      <c r="C77" s="41">
        <v>38.8489</v>
      </c>
      <c r="D77" s="41">
        <v>3.7633000000000001</v>
      </c>
      <c r="E77" s="12"/>
      <c r="G77" s="15">
        <f t="shared" si="22"/>
        <v>20130.900000000001</v>
      </c>
      <c r="H77" s="15">
        <f t="shared" si="23"/>
        <v>38848.9</v>
      </c>
      <c r="I77" s="15">
        <f t="shared" si="24"/>
        <v>3763.3</v>
      </c>
      <c r="M77" t="str">
        <f t="shared" si="21"/>
        <v>20130.9,38848.9</v>
      </c>
    </row>
    <row r="78" spans="1:13" x14ac:dyDescent="0.2">
      <c r="A78" s="41" t="s">
        <v>87</v>
      </c>
      <c r="B78" s="41">
        <v>16.793399999999998</v>
      </c>
      <c r="C78" s="41">
        <v>40.234699999999997</v>
      </c>
      <c r="D78" s="41">
        <v>7.4375</v>
      </c>
      <c r="E78" s="12"/>
      <c r="G78" s="15">
        <f t="shared" si="22"/>
        <v>16793.399999999998</v>
      </c>
      <c r="H78" s="15">
        <f t="shared" si="23"/>
        <v>40234.699999999997</v>
      </c>
      <c r="I78" s="15">
        <f t="shared" si="24"/>
        <v>7437.5</v>
      </c>
      <c r="M78" t="str">
        <f t="shared" si="21"/>
        <v>16793.4,40234.7</v>
      </c>
    </row>
    <row r="79" spans="1:13" x14ac:dyDescent="0.2">
      <c r="A79" s="41" t="s">
        <v>88</v>
      </c>
      <c r="B79" s="41">
        <v>12.693899999999999</v>
      </c>
      <c r="C79" s="41">
        <v>41.164999999999999</v>
      </c>
      <c r="D79" s="41">
        <v>10.3026</v>
      </c>
      <c r="E79" s="12"/>
      <c r="G79" s="15">
        <f t="shared" si="22"/>
        <v>12693.9</v>
      </c>
      <c r="H79" s="15">
        <f t="shared" si="23"/>
        <v>41165</v>
      </c>
      <c r="I79" s="15">
        <f t="shared" si="24"/>
        <v>10302.6</v>
      </c>
      <c r="M79" t="str">
        <f t="shared" si="21"/>
        <v>12693.9,41165</v>
      </c>
    </row>
    <row r="80" spans="1:13" x14ac:dyDescent="0.2">
      <c r="A80" s="41" t="s">
        <v>89</v>
      </c>
      <c r="B80" s="41">
        <v>8.0021000000000004</v>
      </c>
      <c r="C80" s="41">
        <v>40.729999999999997</v>
      </c>
      <c r="D80" s="41">
        <v>12.2562</v>
      </c>
      <c r="E80" s="12"/>
      <c r="G80" s="15">
        <f t="shared" si="22"/>
        <v>8002.1</v>
      </c>
      <c r="H80" s="15">
        <f t="shared" si="23"/>
        <v>40730</v>
      </c>
      <c r="I80" s="15">
        <f t="shared" si="24"/>
        <v>12256.199999999999</v>
      </c>
      <c r="M80" t="str">
        <f t="shared" si="21"/>
        <v>8002.1,40730</v>
      </c>
    </row>
    <row r="81" spans="1:13" x14ac:dyDescent="0.2">
      <c r="A81" s="41" t="s">
        <v>90</v>
      </c>
      <c r="B81" s="41">
        <v>3.4478</v>
      </c>
      <c r="C81" s="41">
        <v>38.597099999999998</v>
      </c>
      <c r="D81" s="41">
        <v>13.0501</v>
      </c>
      <c r="E81" s="12"/>
      <c r="G81" s="15">
        <f t="shared" si="22"/>
        <v>3447.8</v>
      </c>
      <c r="H81" s="15">
        <f t="shared" si="23"/>
        <v>38597.1</v>
      </c>
      <c r="I81" s="15">
        <f t="shared" si="24"/>
        <v>13050.1</v>
      </c>
      <c r="M81" t="str">
        <f t="shared" si="21"/>
        <v>3447.8,38597.1</v>
      </c>
    </row>
    <row r="82" spans="1:13" x14ac:dyDescent="0.2">
      <c r="A82" s="12" t="s">
        <v>91</v>
      </c>
      <c r="B82" s="12">
        <v>6.8000000000000005E-2</v>
      </c>
      <c r="C82" s="12">
        <v>35.218899999999998</v>
      </c>
      <c r="D82" s="12">
        <v>12.1286</v>
      </c>
      <c r="E82" s="12"/>
      <c r="G82" s="15">
        <f t="shared" si="22"/>
        <v>68</v>
      </c>
      <c r="H82" s="15">
        <f t="shared" si="23"/>
        <v>35218.9</v>
      </c>
      <c r="I82" s="15">
        <f t="shared" si="24"/>
        <v>12128.6</v>
      </c>
      <c r="M82" t="str">
        <f t="shared" si="21"/>
        <v>68,35218.9</v>
      </c>
    </row>
    <row r="83" spans="1:13" x14ac:dyDescent="0.2">
      <c r="A83" s="12" t="s">
        <v>92</v>
      </c>
      <c r="B83" s="12">
        <v>-1.7201</v>
      </c>
      <c r="C83" s="12">
        <v>31.791899999999998</v>
      </c>
      <c r="D83" s="12">
        <v>9.2109000000000005</v>
      </c>
      <c r="E83" s="12"/>
      <c r="G83" s="15">
        <f t="shared" si="22"/>
        <v>-1720.1</v>
      </c>
      <c r="H83" s="15">
        <f t="shared" si="23"/>
        <v>31791.899999999998</v>
      </c>
      <c r="I83" s="15">
        <f t="shared" si="24"/>
        <v>9210.9</v>
      </c>
      <c r="M83" t="str">
        <f t="shared" si="21"/>
        <v>-1720.1,31791.9</v>
      </c>
    </row>
    <row r="84" spans="1:13" x14ac:dyDescent="0.2">
      <c r="A84" s="1" t="s">
        <v>93</v>
      </c>
      <c r="B84" s="1">
        <v>-2.2848000000000002</v>
      </c>
      <c r="C84" s="1">
        <v>29.751200000000001</v>
      </c>
      <c r="D84" s="1">
        <v>4.7636000000000003</v>
      </c>
      <c r="E84" s="1"/>
      <c r="G84" s="15">
        <f t="shared" si="22"/>
        <v>-2284.8000000000002</v>
      </c>
      <c r="H84" s="15">
        <f t="shared" si="23"/>
        <v>29751.200000000001</v>
      </c>
      <c r="I84" s="15">
        <f t="shared" si="24"/>
        <v>4763.6000000000004</v>
      </c>
      <c r="M84" t="str">
        <f t="shared" si="21"/>
        <v>-2284.8,29751.2</v>
      </c>
    </row>
    <row r="85" spans="1:13" x14ac:dyDescent="0.2">
      <c r="A85" s="1" t="s">
        <v>94</v>
      </c>
      <c r="B85" s="1">
        <v>-2.38</v>
      </c>
      <c r="C85" s="1">
        <v>29.2117</v>
      </c>
      <c r="D85" s="1">
        <v>-2.9999999999999997E-4</v>
      </c>
      <c r="E85" s="1"/>
      <c r="G85" s="15">
        <f t="shared" si="22"/>
        <v>-2380</v>
      </c>
      <c r="H85" s="15">
        <f t="shared" si="23"/>
        <v>29211.7</v>
      </c>
      <c r="I85" s="15">
        <f t="shared" si="24"/>
        <v>-0.3</v>
      </c>
      <c r="M85" t="str">
        <f t="shared" si="21"/>
        <v>-2380,29211.7</v>
      </c>
    </row>
    <row r="86" spans="1:13" x14ac:dyDescent="0.2">
      <c r="A86" s="1"/>
      <c r="B86" s="1"/>
      <c r="C86" s="1"/>
      <c r="D86" s="1"/>
      <c r="E86" s="1"/>
      <c r="G86" s="15"/>
      <c r="H86" s="15"/>
      <c r="I86" s="15"/>
    </row>
    <row r="87" spans="1:13" x14ac:dyDescent="0.2">
      <c r="A87" s="42" t="s">
        <v>95</v>
      </c>
      <c r="B87" s="42">
        <v>23.792999999999999</v>
      </c>
      <c r="C87" s="41">
        <v>37.840200000000003</v>
      </c>
      <c r="D87" s="41">
        <v>0</v>
      </c>
      <c r="E87" s="12"/>
      <c r="G87" s="15">
        <f t="shared" ref="G87:G96" si="25">mm*B87</f>
        <v>23793</v>
      </c>
      <c r="H87" s="15">
        <f t="shared" ref="H87:H96" si="26">mm*C87</f>
        <v>37840.200000000004</v>
      </c>
      <c r="I87" s="15">
        <f t="shared" ref="I87:I96" si="27">mm*D87</f>
        <v>0</v>
      </c>
      <c r="M87" t="str">
        <f t="shared" si="21"/>
        <v>23793,37840.2</v>
      </c>
    </row>
    <row r="88" spans="1:13" x14ac:dyDescent="0.2">
      <c r="A88" s="41" t="s">
        <v>96</v>
      </c>
      <c r="B88" s="41">
        <v>20.971800000000002</v>
      </c>
      <c r="C88" s="41">
        <v>39.271799999999999</v>
      </c>
      <c r="D88" s="41">
        <v>4.2441000000000004</v>
      </c>
      <c r="E88" s="12"/>
      <c r="G88" s="15">
        <f t="shared" si="25"/>
        <v>20971.800000000003</v>
      </c>
      <c r="H88" s="15">
        <f t="shared" si="26"/>
        <v>39271.799999999996</v>
      </c>
      <c r="I88" s="15">
        <f t="shared" si="27"/>
        <v>4244.1000000000004</v>
      </c>
      <c r="M88" t="str">
        <f t="shared" si="21"/>
        <v>20971.8,39271.8</v>
      </c>
    </row>
    <row r="89" spans="1:13" x14ac:dyDescent="0.2">
      <c r="A89" s="41" t="s">
        <v>97</v>
      </c>
      <c r="B89" s="41">
        <v>17.5181</v>
      </c>
      <c r="C89" s="41">
        <v>40.757199999999997</v>
      </c>
      <c r="D89" s="41">
        <v>8.0023</v>
      </c>
      <c r="E89" s="12"/>
      <c r="G89" s="15">
        <f t="shared" si="25"/>
        <v>17518.100000000002</v>
      </c>
      <c r="H89" s="15">
        <f t="shared" si="26"/>
        <v>40757.199999999997</v>
      </c>
      <c r="I89" s="15">
        <f t="shared" si="27"/>
        <v>8002.3</v>
      </c>
      <c r="M89" t="str">
        <f t="shared" si="21"/>
        <v>17518.1,40757.2</v>
      </c>
    </row>
    <row r="90" spans="1:13" x14ac:dyDescent="0.2">
      <c r="A90" s="41" t="s">
        <v>98</v>
      </c>
      <c r="B90" s="41">
        <v>13.1212</v>
      </c>
      <c r="C90" s="41">
        <v>41.870600000000003</v>
      </c>
      <c r="D90" s="41">
        <v>10.9633</v>
      </c>
      <c r="E90" s="12"/>
      <c r="G90" s="15">
        <f t="shared" si="25"/>
        <v>13121.2</v>
      </c>
      <c r="H90" s="15">
        <f t="shared" si="26"/>
        <v>41870.600000000006</v>
      </c>
      <c r="I90" s="15">
        <f t="shared" si="27"/>
        <v>10963.300000000001</v>
      </c>
      <c r="M90" t="str">
        <f t="shared" si="21"/>
        <v>13121.2,41870.6</v>
      </c>
    </row>
    <row r="91" spans="1:13" x14ac:dyDescent="0.2">
      <c r="A91" s="41" t="s">
        <v>99</v>
      </c>
      <c r="B91" s="41">
        <v>8.0282999999999998</v>
      </c>
      <c r="C91" s="41">
        <v>41.504100000000001</v>
      </c>
      <c r="D91" s="41">
        <v>12.975300000000001</v>
      </c>
      <c r="E91" s="12"/>
      <c r="G91" s="17">
        <f t="shared" si="25"/>
        <v>8028.3</v>
      </c>
      <c r="H91" s="15">
        <f t="shared" si="26"/>
        <v>41504.1</v>
      </c>
      <c r="I91" s="15">
        <f t="shared" si="27"/>
        <v>12975.300000000001</v>
      </c>
      <c r="M91" t="str">
        <f t="shared" si="21"/>
        <v>8028.3,41504.1</v>
      </c>
    </row>
    <row r="92" spans="1:13" x14ac:dyDescent="0.2">
      <c r="A92" s="41" t="s">
        <v>100</v>
      </c>
      <c r="B92" s="41">
        <v>3.0171000000000001</v>
      </c>
      <c r="C92" s="41">
        <v>39.205199999999998</v>
      </c>
      <c r="D92" s="41">
        <v>13.8</v>
      </c>
      <c r="E92" s="12"/>
      <c r="G92" s="15">
        <f t="shared" si="25"/>
        <v>3017.1</v>
      </c>
      <c r="H92" s="15">
        <f t="shared" si="26"/>
        <v>39205.199999999997</v>
      </c>
      <c r="I92" s="15">
        <f t="shared" si="27"/>
        <v>13800</v>
      </c>
      <c r="M92" t="str">
        <f t="shared" si="21"/>
        <v>3017.1,39205.2</v>
      </c>
    </row>
    <row r="93" spans="1:13" x14ac:dyDescent="0.2">
      <c r="A93" s="12" t="s">
        <v>101</v>
      </c>
      <c r="B93" s="12">
        <v>-0.71240000000000003</v>
      </c>
      <c r="C93" s="12">
        <v>35.395099999999999</v>
      </c>
      <c r="D93" s="12">
        <v>12.8195</v>
      </c>
      <c r="E93" s="12"/>
      <c r="G93" s="15">
        <f t="shared" si="25"/>
        <v>-712.4</v>
      </c>
      <c r="H93" s="15">
        <f t="shared" si="26"/>
        <v>35395.1</v>
      </c>
      <c r="I93" s="15">
        <f t="shared" si="27"/>
        <v>12819.5</v>
      </c>
      <c r="M93" t="str">
        <f t="shared" si="21"/>
        <v>-712.4,35395.1</v>
      </c>
    </row>
    <row r="94" spans="1:13" x14ac:dyDescent="0.2">
      <c r="A94" s="12" t="s">
        <v>102</v>
      </c>
      <c r="B94" s="12">
        <v>-2.6055000000000001</v>
      </c>
      <c r="C94" s="12">
        <v>31.450500000000002</v>
      </c>
      <c r="D94" s="12">
        <v>9.6762999999999995</v>
      </c>
      <c r="E94" s="12"/>
      <c r="G94" s="15">
        <f t="shared" si="25"/>
        <v>-2605.5</v>
      </c>
      <c r="H94" s="15">
        <f t="shared" si="26"/>
        <v>31450.5</v>
      </c>
      <c r="I94" s="15">
        <f t="shared" si="27"/>
        <v>9676.2999999999993</v>
      </c>
      <c r="M94" t="str">
        <f t="shared" si="21"/>
        <v>-2605.5,31450.5</v>
      </c>
    </row>
    <row r="95" spans="1:13" x14ac:dyDescent="0.2">
      <c r="A95" s="1" t="s">
        <v>103</v>
      </c>
      <c r="B95" s="1">
        <v>-3.1242999999999999</v>
      </c>
      <c r="C95" s="1">
        <v>29.136700000000001</v>
      </c>
      <c r="D95" s="1">
        <v>4.95</v>
      </c>
      <c r="E95" s="1"/>
      <c r="G95" s="15">
        <f t="shared" si="25"/>
        <v>-3124.2999999999997</v>
      </c>
      <c r="H95" s="15">
        <f t="shared" si="26"/>
        <v>29136.7</v>
      </c>
      <c r="I95" s="15">
        <f t="shared" si="27"/>
        <v>4950</v>
      </c>
      <c r="M95" t="str">
        <f t="shared" si="21"/>
        <v>-3124.3,29136.7</v>
      </c>
    </row>
    <row r="96" spans="1:13" x14ac:dyDescent="0.2">
      <c r="A96" s="1" t="s">
        <v>104</v>
      </c>
      <c r="B96" s="1">
        <v>-3.1964000000000001</v>
      </c>
      <c r="C96" s="1">
        <v>28.540099999999999</v>
      </c>
      <c r="D96" s="1">
        <v>0</v>
      </c>
      <c r="E96" s="1"/>
      <c r="G96" s="15">
        <f t="shared" si="25"/>
        <v>-3196.4</v>
      </c>
      <c r="H96" s="15">
        <f t="shared" si="26"/>
        <v>28540.1</v>
      </c>
      <c r="I96" s="15">
        <f t="shared" si="27"/>
        <v>0</v>
      </c>
      <c r="M96" t="str">
        <f t="shared" si="21"/>
        <v>-3196.4,28540.1</v>
      </c>
    </row>
    <row r="97" spans="1:13" x14ac:dyDescent="0.2">
      <c r="A97" s="1"/>
      <c r="B97" s="1"/>
      <c r="C97" s="1"/>
      <c r="D97" s="1"/>
      <c r="E97" s="1"/>
      <c r="G97" s="57">
        <v>-3262.9252000000001</v>
      </c>
      <c r="H97" s="57">
        <v>27817.436799999999</v>
      </c>
      <c r="I97" s="57">
        <v>0</v>
      </c>
    </row>
    <row r="98" spans="1:13" ht="25.5" x14ac:dyDescent="0.2">
      <c r="A98" s="18" t="s">
        <v>311</v>
      </c>
      <c r="B98" s="19"/>
      <c r="C98" s="19"/>
      <c r="D98" s="19"/>
      <c r="E98" s="20"/>
      <c r="F98" s="21"/>
      <c r="G98" s="21"/>
      <c r="H98" s="21"/>
      <c r="I98" s="21"/>
    </row>
    <row r="99" spans="1:13" x14ac:dyDescent="0.2">
      <c r="A99" s="42" t="s">
        <v>105</v>
      </c>
      <c r="B99" s="42">
        <v>23.084199999999999</v>
      </c>
      <c r="C99" s="41">
        <v>36.5182</v>
      </c>
      <c r="D99" s="41">
        <f t="shared" ref="D99:D108" si="28">HO</f>
        <v>14</v>
      </c>
      <c r="E99" s="12"/>
      <c r="G99" s="15">
        <f t="shared" ref="G99:G108" si="29">mm*B99</f>
        <v>23084.2</v>
      </c>
      <c r="H99" s="15">
        <f t="shared" ref="H99:H108" si="30">mm*C99</f>
        <v>36518.199999999997</v>
      </c>
      <c r="I99" s="15">
        <f t="shared" ref="I99:I108" si="31">mm*D99</f>
        <v>14000</v>
      </c>
      <c r="M99" t="str">
        <f t="shared" si="21"/>
        <v>23084.2,36518.2</v>
      </c>
    </row>
    <row r="100" spans="1:13" x14ac:dyDescent="0.2">
      <c r="A100" s="41" t="s">
        <v>106</v>
      </c>
      <c r="B100" s="41">
        <v>20.3233</v>
      </c>
      <c r="C100" s="41">
        <v>37.9193</v>
      </c>
      <c r="D100" s="41">
        <f t="shared" si="28"/>
        <v>14</v>
      </c>
      <c r="E100" s="12"/>
      <c r="G100" s="15">
        <f t="shared" si="29"/>
        <v>20323.3</v>
      </c>
      <c r="H100" s="15">
        <f t="shared" si="30"/>
        <v>37919.300000000003</v>
      </c>
      <c r="I100" s="15">
        <f t="shared" si="31"/>
        <v>14000</v>
      </c>
      <c r="M100" t="str">
        <f t="shared" si="21"/>
        <v>20323.3,37919.3</v>
      </c>
    </row>
    <row r="101" spans="1:13" x14ac:dyDescent="0.2">
      <c r="A101" s="41" t="s">
        <v>107</v>
      </c>
      <c r="B101" s="41">
        <v>16.9879</v>
      </c>
      <c r="C101" s="41">
        <v>39.354100000000003</v>
      </c>
      <c r="D101" s="41">
        <f t="shared" si="28"/>
        <v>14</v>
      </c>
      <c r="E101" s="12"/>
      <c r="G101" s="15">
        <f t="shared" si="29"/>
        <v>16987.900000000001</v>
      </c>
      <c r="H101" s="15">
        <f t="shared" si="30"/>
        <v>39354.100000000006</v>
      </c>
      <c r="I101" s="15">
        <f t="shared" si="31"/>
        <v>14000</v>
      </c>
      <c r="M101" t="str">
        <f t="shared" si="21"/>
        <v>16987.9,39354.1</v>
      </c>
    </row>
    <row r="102" spans="1:13" x14ac:dyDescent="0.2">
      <c r="A102" s="41" t="s">
        <v>108</v>
      </c>
      <c r="B102" s="41">
        <v>12.9709</v>
      </c>
      <c r="C102" s="41">
        <v>40.3782</v>
      </c>
      <c r="D102" s="41">
        <f t="shared" si="28"/>
        <v>14</v>
      </c>
      <c r="E102" s="12"/>
      <c r="G102" s="15">
        <f t="shared" si="29"/>
        <v>12970.9</v>
      </c>
      <c r="H102" s="15">
        <f t="shared" si="30"/>
        <v>40378.199999999997</v>
      </c>
      <c r="I102" s="15">
        <f t="shared" si="31"/>
        <v>14000</v>
      </c>
      <c r="M102" t="str">
        <f t="shared" si="21"/>
        <v>12970.9,40378.2</v>
      </c>
    </row>
    <row r="103" spans="1:13" x14ac:dyDescent="0.2">
      <c r="A103" s="41" t="s">
        <v>109</v>
      </c>
      <c r="B103" s="41">
        <v>8.3908000000000005</v>
      </c>
      <c r="C103" s="41">
        <v>40.0486</v>
      </c>
      <c r="D103" s="41">
        <f t="shared" si="28"/>
        <v>14</v>
      </c>
      <c r="E103" s="12"/>
      <c r="G103" s="15">
        <f t="shared" si="29"/>
        <v>8390.8000000000011</v>
      </c>
      <c r="H103" s="15">
        <f t="shared" si="30"/>
        <v>40048.6</v>
      </c>
      <c r="I103" s="15">
        <f t="shared" si="31"/>
        <v>14000</v>
      </c>
      <c r="M103" t="str">
        <f t="shared" si="21"/>
        <v>8390.8,40048.6</v>
      </c>
    </row>
    <row r="104" spans="1:13" x14ac:dyDescent="0.2">
      <c r="A104" s="41" t="s">
        <v>110</v>
      </c>
      <c r="B104" s="41">
        <v>3.8841000000000001</v>
      </c>
      <c r="C104" s="41">
        <v>37.981099999999998</v>
      </c>
      <c r="D104" s="41">
        <f t="shared" si="28"/>
        <v>14</v>
      </c>
      <c r="E104" s="12"/>
      <c r="G104" s="15">
        <f t="shared" si="29"/>
        <v>3884.1</v>
      </c>
      <c r="H104" s="15">
        <f t="shared" si="30"/>
        <v>37981.1</v>
      </c>
      <c r="I104" s="15">
        <f t="shared" si="31"/>
        <v>14000</v>
      </c>
      <c r="M104" t="str">
        <f t="shared" si="21"/>
        <v>3884.1,37981.1</v>
      </c>
    </row>
    <row r="105" spans="1:13" x14ac:dyDescent="0.2">
      <c r="A105" s="12" t="s">
        <v>111</v>
      </c>
      <c r="B105" s="12">
        <v>0.53</v>
      </c>
      <c r="C105" s="12">
        <v>34.554499999999997</v>
      </c>
      <c r="D105" s="41">
        <f t="shared" si="28"/>
        <v>14</v>
      </c>
      <c r="E105" s="12"/>
      <c r="G105" s="15">
        <f t="shared" si="29"/>
        <v>530</v>
      </c>
      <c r="H105" s="15">
        <f t="shared" si="30"/>
        <v>34554.5</v>
      </c>
      <c r="I105" s="15">
        <f t="shared" si="31"/>
        <v>14000</v>
      </c>
      <c r="M105" t="str">
        <f t="shared" si="21"/>
        <v>530,34554.5</v>
      </c>
    </row>
    <row r="106" spans="1:13" x14ac:dyDescent="0.2">
      <c r="A106" s="12" t="s">
        <v>112</v>
      </c>
      <c r="B106" s="12">
        <v>-1.1726000000000001</v>
      </c>
      <c r="C106" s="12">
        <v>31.007000000000001</v>
      </c>
      <c r="D106" s="41">
        <f t="shared" si="28"/>
        <v>14</v>
      </c>
      <c r="E106" s="12"/>
      <c r="G106" s="15">
        <f t="shared" si="29"/>
        <v>-1172.6000000000001</v>
      </c>
      <c r="H106" s="15">
        <f t="shared" si="30"/>
        <v>31007</v>
      </c>
      <c r="I106" s="15">
        <f t="shared" si="31"/>
        <v>14000</v>
      </c>
      <c r="M106" t="str">
        <f t="shared" si="21"/>
        <v>-1172.6,31007</v>
      </c>
    </row>
    <row r="107" spans="1:13" x14ac:dyDescent="0.2">
      <c r="A107" s="1" t="s">
        <v>113</v>
      </c>
      <c r="B107" s="1">
        <v>-1.6392</v>
      </c>
      <c r="C107" s="1">
        <v>28.925799999999999</v>
      </c>
      <c r="D107" s="41">
        <f t="shared" si="28"/>
        <v>14</v>
      </c>
      <c r="E107" s="1"/>
      <c r="G107" s="15">
        <f t="shared" si="29"/>
        <v>-1639.2</v>
      </c>
      <c r="H107" s="15">
        <f t="shared" si="30"/>
        <v>28925.8</v>
      </c>
      <c r="I107" s="15">
        <f t="shared" si="31"/>
        <v>14000</v>
      </c>
      <c r="M107" t="str">
        <f t="shared" si="21"/>
        <v>-1639.2,28925.8</v>
      </c>
    </row>
    <row r="108" spans="1:13" x14ac:dyDescent="0.2">
      <c r="A108" s="1" t="s">
        <v>114</v>
      </c>
      <c r="B108" s="1">
        <v>-1.7039</v>
      </c>
      <c r="C108" s="1">
        <v>28.389700000000001</v>
      </c>
      <c r="D108" s="41">
        <f t="shared" si="28"/>
        <v>14</v>
      </c>
      <c r="E108" s="1"/>
      <c r="G108" s="15">
        <f t="shared" si="29"/>
        <v>-1703.8999999999999</v>
      </c>
      <c r="H108" s="15">
        <f t="shared" si="30"/>
        <v>28389.7</v>
      </c>
      <c r="I108" s="15">
        <f t="shared" si="31"/>
        <v>14000</v>
      </c>
      <c r="M108" t="str">
        <f t="shared" si="21"/>
        <v>-1703.9,28389.7</v>
      </c>
    </row>
    <row r="109" spans="1:13" x14ac:dyDescent="0.2">
      <c r="G109" s="45">
        <v>-1768.1246000000001</v>
      </c>
      <c r="H109" s="45">
        <v>27692.6525</v>
      </c>
      <c r="I109" s="45">
        <f>HO*mm</f>
        <v>14000</v>
      </c>
    </row>
    <row r="110" spans="1:13" x14ac:dyDescent="0.2">
      <c r="A110" s="42" t="s">
        <v>95</v>
      </c>
      <c r="B110" s="42">
        <v>23.792999999999999</v>
      </c>
      <c r="C110" s="41">
        <v>37.840200000000003</v>
      </c>
      <c r="D110" s="41">
        <f t="shared" ref="D110:D119" si="32">HO</f>
        <v>14</v>
      </c>
      <c r="E110" s="12"/>
      <c r="G110" s="15">
        <f t="shared" ref="G110:G119" si="33">mm*B110</f>
        <v>23793</v>
      </c>
      <c r="H110" s="15">
        <f t="shared" ref="H110:H119" si="34">mm*C110</f>
        <v>37840.200000000004</v>
      </c>
      <c r="I110" s="15">
        <f t="shared" ref="I110:I119" si="35">mm*D110</f>
        <v>14000</v>
      </c>
      <c r="M110" t="str">
        <f t="shared" si="21"/>
        <v>23793,37840.2</v>
      </c>
    </row>
    <row r="111" spans="1:13" x14ac:dyDescent="0.2">
      <c r="A111" s="41" t="s">
        <v>96</v>
      </c>
      <c r="B111" s="41">
        <v>20.971800000000002</v>
      </c>
      <c r="C111" s="41">
        <v>39.271799999999999</v>
      </c>
      <c r="D111" s="41">
        <f t="shared" si="32"/>
        <v>14</v>
      </c>
      <c r="E111" s="12"/>
      <c r="G111" s="15">
        <f t="shared" si="33"/>
        <v>20971.800000000003</v>
      </c>
      <c r="H111" s="15">
        <f t="shared" si="34"/>
        <v>39271.799999999996</v>
      </c>
      <c r="I111" s="15">
        <f t="shared" si="35"/>
        <v>14000</v>
      </c>
      <c r="M111" t="str">
        <f t="shared" si="21"/>
        <v>20971.8,39271.8</v>
      </c>
    </row>
    <row r="112" spans="1:13" x14ac:dyDescent="0.2">
      <c r="A112" s="41" t="s">
        <v>97</v>
      </c>
      <c r="B112" s="41">
        <v>17.5181</v>
      </c>
      <c r="C112" s="41">
        <v>40.757199999999997</v>
      </c>
      <c r="D112" s="41">
        <f t="shared" si="32"/>
        <v>14</v>
      </c>
      <c r="E112" s="12"/>
      <c r="G112" s="15">
        <f t="shared" si="33"/>
        <v>17518.100000000002</v>
      </c>
      <c r="H112" s="15">
        <f t="shared" si="34"/>
        <v>40757.199999999997</v>
      </c>
      <c r="I112" s="15">
        <f t="shared" si="35"/>
        <v>14000</v>
      </c>
      <c r="M112" t="str">
        <f t="shared" si="21"/>
        <v>17518.1,40757.2</v>
      </c>
    </row>
    <row r="113" spans="1:13" x14ac:dyDescent="0.2">
      <c r="A113" s="41" t="s">
        <v>98</v>
      </c>
      <c r="B113" s="41">
        <v>13.1212</v>
      </c>
      <c r="C113" s="41">
        <v>41.870600000000003</v>
      </c>
      <c r="D113" s="41">
        <f t="shared" si="32"/>
        <v>14</v>
      </c>
      <c r="E113" s="12"/>
      <c r="G113" s="15">
        <f t="shared" si="33"/>
        <v>13121.2</v>
      </c>
      <c r="H113" s="15">
        <f t="shared" si="34"/>
        <v>41870.600000000006</v>
      </c>
      <c r="I113" s="15">
        <f t="shared" si="35"/>
        <v>14000</v>
      </c>
      <c r="M113" t="str">
        <f t="shared" si="21"/>
        <v>13121.2,41870.6</v>
      </c>
    </row>
    <row r="114" spans="1:13" x14ac:dyDescent="0.2">
      <c r="A114" s="41" t="s">
        <v>99</v>
      </c>
      <c r="B114" s="41">
        <v>8.0282999999999998</v>
      </c>
      <c r="C114" s="41">
        <v>41.504100000000001</v>
      </c>
      <c r="D114" s="41">
        <f t="shared" si="32"/>
        <v>14</v>
      </c>
      <c r="E114" s="12"/>
      <c r="G114" s="17">
        <f t="shared" si="33"/>
        <v>8028.3</v>
      </c>
      <c r="H114" s="15">
        <f t="shared" si="34"/>
        <v>41504.1</v>
      </c>
      <c r="I114" s="15">
        <f t="shared" si="35"/>
        <v>14000</v>
      </c>
      <c r="M114" t="str">
        <f t="shared" si="21"/>
        <v>8028.3,41504.1</v>
      </c>
    </row>
    <row r="115" spans="1:13" x14ac:dyDescent="0.2">
      <c r="A115" s="41" t="s">
        <v>100</v>
      </c>
      <c r="B115" s="41">
        <v>3.0171000000000001</v>
      </c>
      <c r="C115" s="41">
        <v>39.205199999999998</v>
      </c>
      <c r="D115" s="41">
        <f t="shared" si="32"/>
        <v>14</v>
      </c>
      <c r="E115" s="12"/>
      <c r="G115" s="15">
        <f t="shared" si="33"/>
        <v>3017.1</v>
      </c>
      <c r="H115" s="15">
        <f t="shared" si="34"/>
        <v>39205.199999999997</v>
      </c>
      <c r="I115" s="15">
        <f t="shared" si="35"/>
        <v>14000</v>
      </c>
      <c r="M115" t="str">
        <f t="shared" si="21"/>
        <v>3017.1,39205.2</v>
      </c>
    </row>
    <row r="116" spans="1:13" x14ac:dyDescent="0.2">
      <c r="A116" s="12" t="s">
        <v>101</v>
      </c>
      <c r="B116" s="12">
        <v>-0.71240000000000003</v>
      </c>
      <c r="C116" s="12">
        <v>35.395099999999999</v>
      </c>
      <c r="D116" s="41">
        <f t="shared" si="32"/>
        <v>14</v>
      </c>
      <c r="E116" s="12"/>
      <c r="G116" s="15">
        <f t="shared" si="33"/>
        <v>-712.4</v>
      </c>
      <c r="H116" s="15">
        <f t="shared" si="34"/>
        <v>35395.1</v>
      </c>
      <c r="I116" s="15">
        <f t="shared" si="35"/>
        <v>14000</v>
      </c>
      <c r="M116" t="str">
        <f t="shared" si="21"/>
        <v>-712.4,35395.1</v>
      </c>
    </row>
    <row r="117" spans="1:13" x14ac:dyDescent="0.2">
      <c r="A117" s="12" t="s">
        <v>102</v>
      </c>
      <c r="B117" s="12">
        <v>-2.6055000000000001</v>
      </c>
      <c r="C117" s="12">
        <v>31.450500000000002</v>
      </c>
      <c r="D117" s="41">
        <f t="shared" si="32"/>
        <v>14</v>
      </c>
      <c r="E117" s="12"/>
      <c r="G117" s="15">
        <f t="shared" si="33"/>
        <v>-2605.5</v>
      </c>
      <c r="H117" s="15">
        <f t="shared" si="34"/>
        <v>31450.5</v>
      </c>
      <c r="I117" s="15">
        <f t="shared" si="35"/>
        <v>14000</v>
      </c>
      <c r="M117" t="str">
        <f t="shared" si="21"/>
        <v>-2605.5,31450.5</v>
      </c>
    </row>
    <row r="118" spans="1:13" x14ac:dyDescent="0.2">
      <c r="A118" s="1" t="s">
        <v>103</v>
      </c>
      <c r="B118" s="1">
        <v>-3.1242999999999999</v>
      </c>
      <c r="C118" s="1">
        <v>29.136700000000001</v>
      </c>
      <c r="D118" s="41">
        <f t="shared" si="32"/>
        <v>14</v>
      </c>
      <c r="E118" s="1"/>
      <c r="G118" s="15">
        <f t="shared" si="33"/>
        <v>-3124.2999999999997</v>
      </c>
      <c r="H118" s="15">
        <f t="shared" si="34"/>
        <v>29136.7</v>
      </c>
      <c r="I118" s="15">
        <f t="shared" si="35"/>
        <v>14000</v>
      </c>
      <c r="M118" t="str">
        <f t="shared" si="21"/>
        <v>-3124.3,29136.7</v>
      </c>
    </row>
    <row r="119" spans="1:13" x14ac:dyDescent="0.2">
      <c r="A119" s="1" t="s">
        <v>104</v>
      </c>
      <c r="B119" s="1">
        <v>-3.1964000000000001</v>
      </c>
      <c r="C119" s="1">
        <v>28.540099999999999</v>
      </c>
      <c r="D119" s="41">
        <f t="shared" si="32"/>
        <v>14</v>
      </c>
      <c r="E119" s="1"/>
      <c r="G119" s="15">
        <f t="shared" si="33"/>
        <v>-3196.4</v>
      </c>
      <c r="H119" s="15">
        <f t="shared" si="34"/>
        <v>28540.1</v>
      </c>
      <c r="I119" s="15">
        <f t="shared" si="35"/>
        <v>14000</v>
      </c>
      <c r="M119" t="str">
        <f t="shared" si="21"/>
        <v>-3196.4,28540.1</v>
      </c>
    </row>
    <row r="120" spans="1:13" x14ac:dyDescent="0.2">
      <c r="G120" s="57">
        <v>-3262.9252000000001</v>
      </c>
      <c r="H120" s="57">
        <v>27817.436799999999</v>
      </c>
      <c r="I120" s="45">
        <f>HO*mm</f>
        <v>14000</v>
      </c>
    </row>
  </sheetData>
  <sortState ref="A1:D65">
    <sortCondition ref="A1:A6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pane ySplit="2" topLeftCell="A3" activePane="bottomLeft" state="frozen"/>
      <selection pane="bottomLeft" activeCell="A3" sqref="A3:I13"/>
    </sheetView>
  </sheetViews>
  <sheetFormatPr defaultRowHeight="12.75" x14ac:dyDescent="0.2"/>
  <cols>
    <col min="1" max="1" width="17" bestFit="1" customWidth="1"/>
    <col min="2" max="2" width="12.1640625" customWidth="1"/>
    <col min="3" max="3" width="12.33203125" customWidth="1"/>
    <col min="4" max="4" width="11.5" customWidth="1"/>
    <col min="7" max="9" width="11.1640625" bestFit="1" customWidth="1"/>
    <col min="13" max="13" width="17.5" bestFit="1" customWidth="1"/>
    <col min="16" max="16" width="14.5" style="2" bestFit="1" customWidth="1"/>
    <col min="17" max="17" width="15.33203125" style="2" bestFit="1" customWidth="1"/>
    <col min="18" max="18" width="7.1640625" style="2" bestFit="1" customWidth="1"/>
  </cols>
  <sheetData>
    <row r="1" spans="1:18" x14ac:dyDescent="0.2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8</v>
      </c>
      <c r="Q1" s="1">
        <v>16</v>
      </c>
      <c r="R1" s="1">
        <v>17</v>
      </c>
    </row>
    <row r="2" spans="1:18" x14ac:dyDescent="0.2">
      <c r="A2" s="1" t="s">
        <v>115</v>
      </c>
      <c r="B2" s="1" t="s">
        <v>0</v>
      </c>
      <c r="C2" s="1" t="s">
        <v>1</v>
      </c>
      <c r="D2" s="1" t="s">
        <v>2</v>
      </c>
      <c r="E2" s="1"/>
      <c r="F2" s="1"/>
      <c r="G2" s="1" t="s">
        <v>0</v>
      </c>
      <c r="H2" s="1" t="s">
        <v>1</v>
      </c>
      <c r="I2" s="1" t="s">
        <v>2</v>
      </c>
      <c r="P2" s="2" t="s">
        <v>2</v>
      </c>
    </row>
    <row r="3" spans="1:18" x14ac:dyDescent="0.2">
      <c r="A3" s="12" t="s">
        <v>181</v>
      </c>
      <c r="B3" s="12">
        <v>8.0160999999999998</v>
      </c>
      <c r="C3" s="12">
        <v>39.9495</v>
      </c>
      <c r="D3" s="12">
        <v>0</v>
      </c>
      <c r="E3" s="12"/>
      <c r="F3" s="1"/>
      <c r="G3" s="2">
        <f t="shared" ref="G3:I13" si="0">mm*B3</f>
        <v>8016.0999999999995</v>
      </c>
      <c r="H3" s="2">
        <f t="shared" si="0"/>
        <v>39949.5</v>
      </c>
      <c r="I3" s="2">
        <f t="shared" si="0"/>
        <v>0</v>
      </c>
      <c r="M3" s="2" t="str">
        <f>G3&amp;","&amp;H3</f>
        <v>8016.1,39949.5</v>
      </c>
      <c r="P3" s="2">
        <v>0</v>
      </c>
    </row>
    <row r="4" spans="1:18" x14ac:dyDescent="0.2">
      <c r="A4" s="12" t="s">
        <v>187</v>
      </c>
      <c r="B4" s="12">
        <v>9.1804000000000006</v>
      </c>
      <c r="C4" s="12">
        <v>40.220100000000002</v>
      </c>
      <c r="D4" s="12">
        <v>3.4557000000000002</v>
      </c>
      <c r="E4" s="12"/>
      <c r="F4" s="1"/>
      <c r="G4" s="2">
        <f t="shared" si="0"/>
        <v>9180.4000000000015</v>
      </c>
      <c r="H4" s="2">
        <f t="shared" si="0"/>
        <v>40220.100000000006</v>
      </c>
      <c r="I4" s="2">
        <f t="shared" si="0"/>
        <v>3455.7000000000003</v>
      </c>
      <c r="M4" s="2" t="str">
        <f t="shared" ref="M4:M67" si="1">G4&amp;","&amp;H4</f>
        <v>9180.4,40220.1</v>
      </c>
      <c r="P4" s="2">
        <v>3455.7000000000003</v>
      </c>
    </row>
    <row r="5" spans="1:18" x14ac:dyDescent="0.2">
      <c r="A5" s="12" t="s">
        <v>193</v>
      </c>
      <c r="B5" s="12">
        <v>10.6106</v>
      </c>
      <c r="C5" s="12">
        <v>40.4069</v>
      </c>
      <c r="D5" s="12">
        <v>6.8036000000000003</v>
      </c>
      <c r="E5" s="12"/>
      <c r="F5" s="1"/>
      <c r="G5" s="2">
        <f t="shared" si="0"/>
        <v>10610.6</v>
      </c>
      <c r="H5" s="2">
        <f t="shared" si="0"/>
        <v>40406.9</v>
      </c>
      <c r="I5" s="2">
        <f t="shared" si="0"/>
        <v>6803.6</v>
      </c>
      <c r="M5" s="2" t="str">
        <f t="shared" si="1"/>
        <v>10610.6,40406.9</v>
      </c>
      <c r="P5" s="2">
        <v>6803.6</v>
      </c>
    </row>
    <row r="6" spans="1:18" x14ac:dyDescent="0.2">
      <c r="A6" s="12" t="s">
        <v>199</v>
      </c>
      <c r="B6" s="12">
        <v>12.3918</v>
      </c>
      <c r="C6" s="12">
        <v>40.4238</v>
      </c>
      <c r="D6" s="12">
        <v>9.9619999999999997</v>
      </c>
      <c r="E6" s="12"/>
      <c r="F6" s="1"/>
      <c r="G6" s="2">
        <f t="shared" si="0"/>
        <v>12391.8</v>
      </c>
      <c r="H6" s="2">
        <f t="shared" si="0"/>
        <v>40423.800000000003</v>
      </c>
      <c r="I6" s="2">
        <f t="shared" si="0"/>
        <v>9962</v>
      </c>
      <c r="M6" s="2" t="str">
        <f t="shared" si="1"/>
        <v>12391.8,40423.8</v>
      </c>
      <c r="P6" s="2">
        <v>9962</v>
      </c>
    </row>
    <row r="7" spans="1:18" x14ac:dyDescent="0.2">
      <c r="A7" s="12" t="s">
        <v>205</v>
      </c>
      <c r="B7" s="12">
        <v>14.6876</v>
      </c>
      <c r="C7" s="12">
        <v>40.091700000000003</v>
      </c>
      <c r="D7" s="12">
        <v>12.6897</v>
      </c>
      <c r="E7" s="12"/>
      <c r="F7" s="1"/>
      <c r="G7" s="2">
        <f t="shared" si="0"/>
        <v>14687.6</v>
      </c>
      <c r="H7" s="2">
        <f t="shared" si="0"/>
        <v>40091.700000000004</v>
      </c>
      <c r="I7" s="2">
        <f t="shared" si="0"/>
        <v>12689.7</v>
      </c>
      <c r="M7" s="2" t="str">
        <f t="shared" si="1"/>
        <v>14687.6,40091.7</v>
      </c>
      <c r="P7" s="2">
        <v>12689.7</v>
      </c>
    </row>
    <row r="8" spans="1:18" x14ac:dyDescent="0.2">
      <c r="A8" s="12" t="s">
        <v>211</v>
      </c>
      <c r="B8" s="12">
        <v>17.007999999999999</v>
      </c>
      <c r="C8" s="12">
        <v>39.346499999999999</v>
      </c>
      <c r="D8" s="12">
        <v>13.8</v>
      </c>
      <c r="E8" s="12"/>
      <c r="F8" s="1"/>
      <c r="G8" s="2">
        <f t="shared" si="0"/>
        <v>17008</v>
      </c>
      <c r="H8" s="2">
        <f t="shared" si="0"/>
        <v>39346.5</v>
      </c>
      <c r="I8" s="2">
        <f t="shared" si="0"/>
        <v>13800</v>
      </c>
      <c r="M8" s="2" t="str">
        <f t="shared" si="1"/>
        <v>17008,39346.5</v>
      </c>
      <c r="P8" s="2">
        <v>13800</v>
      </c>
    </row>
    <row r="9" spans="1:18" x14ac:dyDescent="0.2">
      <c r="A9" s="12" t="s">
        <v>217</v>
      </c>
      <c r="B9" s="12">
        <v>17.778199999999998</v>
      </c>
      <c r="C9" s="12">
        <v>39.045900000000003</v>
      </c>
      <c r="D9" s="12">
        <v>13.638199999999999</v>
      </c>
      <c r="E9" s="12"/>
      <c r="F9" s="1"/>
      <c r="G9" s="2">
        <f t="shared" si="0"/>
        <v>17778.199999999997</v>
      </c>
      <c r="H9" s="2">
        <f t="shared" si="0"/>
        <v>39045.9</v>
      </c>
      <c r="I9" s="2">
        <f t="shared" si="0"/>
        <v>13638.199999999999</v>
      </c>
      <c r="M9" s="2" t="str">
        <f t="shared" si="1"/>
        <v>17778.2,39045.9</v>
      </c>
      <c r="P9" s="2">
        <v>13638.199999999999</v>
      </c>
    </row>
    <row r="10" spans="1:18" x14ac:dyDescent="0.2">
      <c r="A10" s="12" t="s">
        <v>223</v>
      </c>
      <c r="B10" s="12">
        <v>19.840299999999999</v>
      </c>
      <c r="C10" s="12">
        <v>38.148499999999999</v>
      </c>
      <c r="D10" s="12">
        <v>10.8766</v>
      </c>
      <c r="E10" s="12"/>
      <c r="F10" s="1"/>
      <c r="G10" s="2">
        <f t="shared" si="0"/>
        <v>19840.3</v>
      </c>
      <c r="H10" s="2">
        <f t="shared" si="0"/>
        <v>38148.5</v>
      </c>
      <c r="I10" s="2">
        <f t="shared" si="0"/>
        <v>10876.6</v>
      </c>
      <c r="M10" s="2" t="str">
        <f t="shared" si="1"/>
        <v>19840.3,38148.5</v>
      </c>
      <c r="P10" s="2">
        <v>10876.6</v>
      </c>
    </row>
    <row r="11" spans="1:18" x14ac:dyDescent="0.2">
      <c r="A11" s="12" t="s">
        <v>292</v>
      </c>
      <c r="B11" s="12">
        <v>20.699300000000001</v>
      </c>
      <c r="C11" s="12">
        <v>37.7376</v>
      </c>
      <c r="D11" s="12">
        <v>7.3319000000000001</v>
      </c>
      <c r="E11" s="12"/>
      <c r="F11" s="1"/>
      <c r="G11" s="2">
        <f t="shared" si="0"/>
        <v>20699.3</v>
      </c>
      <c r="H11" s="2">
        <f t="shared" si="0"/>
        <v>37737.599999999999</v>
      </c>
      <c r="I11" s="2">
        <f t="shared" si="0"/>
        <v>7331.9</v>
      </c>
      <c r="M11" s="2" t="str">
        <f t="shared" si="1"/>
        <v>20699.3,37737.6</v>
      </c>
      <c r="P11" s="2">
        <v>7331.9</v>
      </c>
    </row>
    <row r="12" spans="1:18" x14ac:dyDescent="0.2">
      <c r="A12" s="12" t="s">
        <v>293</v>
      </c>
      <c r="B12" s="12">
        <v>21.075800000000001</v>
      </c>
      <c r="C12" s="12">
        <v>37.552900000000001</v>
      </c>
      <c r="D12" s="12">
        <v>3.6779999999999999</v>
      </c>
      <c r="E12" s="12"/>
      <c r="F12" s="1"/>
      <c r="G12" s="2">
        <f t="shared" si="0"/>
        <v>21075.8</v>
      </c>
      <c r="H12" s="2">
        <f t="shared" si="0"/>
        <v>37552.9</v>
      </c>
      <c r="I12" s="2">
        <f t="shared" si="0"/>
        <v>3678</v>
      </c>
      <c r="M12" s="2" t="str">
        <f t="shared" si="1"/>
        <v>21075.8,37552.9</v>
      </c>
      <c r="P12" s="2">
        <v>3678</v>
      </c>
    </row>
    <row r="13" spans="1:18" x14ac:dyDescent="0.2">
      <c r="A13" s="12" t="s">
        <v>294</v>
      </c>
      <c r="B13" s="12">
        <v>21.181000000000001</v>
      </c>
      <c r="C13" s="12">
        <v>37.500700000000002</v>
      </c>
      <c r="D13" s="12">
        <v>0</v>
      </c>
      <c r="E13" s="12"/>
      <c r="F13" s="1"/>
      <c r="G13" s="2">
        <f t="shared" si="0"/>
        <v>21181</v>
      </c>
      <c r="H13" s="2">
        <f t="shared" si="0"/>
        <v>37500.700000000004</v>
      </c>
      <c r="I13" s="2">
        <f t="shared" si="0"/>
        <v>0</v>
      </c>
      <c r="M13" s="2" t="str">
        <f t="shared" si="1"/>
        <v>21181,37500.7</v>
      </c>
      <c r="P13" s="2">
        <v>0</v>
      </c>
    </row>
    <row r="14" spans="1:18" x14ac:dyDescent="0.2">
      <c r="M14" s="2" t="str">
        <f t="shared" si="1"/>
        <v>,</v>
      </c>
    </row>
    <row r="15" spans="1:18" x14ac:dyDescent="0.2">
      <c r="A15" s="37" t="s">
        <v>182</v>
      </c>
      <c r="B15" s="37">
        <v>8.5763999999999996</v>
      </c>
      <c r="C15" s="37">
        <v>40.878799999999998</v>
      </c>
      <c r="D15" s="37">
        <v>0</v>
      </c>
      <c r="E15" s="12"/>
      <c r="F15" s="1"/>
      <c r="G15" s="2">
        <f t="shared" ref="G15:I25" si="2">mm*B15</f>
        <v>8576.4</v>
      </c>
      <c r="H15" s="2">
        <f t="shared" si="2"/>
        <v>40878.799999999996</v>
      </c>
      <c r="I15" s="2">
        <f t="shared" si="2"/>
        <v>0</v>
      </c>
      <c r="M15" s="2" t="str">
        <f t="shared" si="1"/>
        <v>8576.4,40878.8</v>
      </c>
      <c r="P15" s="2">
        <v>0</v>
      </c>
    </row>
    <row r="16" spans="1:18" x14ac:dyDescent="0.2">
      <c r="A16" s="37" t="s">
        <v>188</v>
      </c>
      <c r="B16" s="37">
        <v>9.7271999999999998</v>
      </c>
      <c r="C16" s="37">
        <v>41.082299999999996</v>
      </c>
      <c r="D16" s="37">
        <v>3.1741999999999999</v>
      </c>
      <c r="E16" s="12"/>
      <c r="F16" s="1"/>
      <c r="G16" s="2">
        <f t="shared" si="2"/>
        <v>9727.2000000000007</v>
      </c>
      <c r="H16" s="2">
        <f t="shared" si="2"/>
        <v>41082.299999999996</v>
      </c>
      <c r="I16" s="2">
        <f t="shared" si="2"/>
        <v>3174.2</v>
      </c>
      <c r="M16" s="2" t="str">
        <f t="shared" si="1"/>
        <v>9727.2,41082.3</v>
      </c>
      <c r="P16" s="2">
        <v>3174.2</v>
      </c>
    </row>
    <row r="17" spans="1:16" x14ac:dyDescent="0.2">
      <c r="A17" s="37" t="s">
        <v>194</v>
      </c>
      <c r="B17" s="37">
        <v>11.218999999999999</v>
      </c>
      <c r="C17" s="37">
        <v>41.203200000000002</v>
      </c>
      <c r="D17" s="37">
        <v>6.4611000000000001</v>
      </c>
      <c r="E17" s="12"/>
      <c r="F17" s="1"/>
      <c r="G17" s="2">
        <f t="shared" si="2"/>
        <v>11219</v>
      </c>
      <c r="H17" s="2">
        <f t="shared" si="2"/>
        <v>41203.200000000004</v>
      </c>
      <c r="I17" s="2">
        <f t="shared" si="2"/>
        <v>6461.1</v>
      </c>
      <c r="M17" s="2" t="str">
        <f t="shared" si="1"/>
        <v>11219,41203.2</v>
      </c>
      <c r="P17" s="2">
        <v>6461.1</v>
      </c>
    </row>
    <row r="18" spans="1:16" x14ac:dyDescent="0.2">
      <c r="A18" s="37" t="s">
        <v>200</v>
      </c>
      <c r="B18" s="37">
        <v>13.0471</v>
      </c>
      <c r="C18" s="37">
        <v>41.1357</v>
      </c>
      <c r="D18" s="37">
        <v>9.5312000000000001</v>
      </c>
      <c r="E18" s="12"/>
      <c r="F18" s="1"/>
      <c r="G18" s="2">
        <f t="shared" si="2"/>
        <v>13047.1</v>
      </c>
      <c r="H18" s="2">
        <f t="shared" si="2"/>
        <v>41135.699999999997</v>
      </c>
      <c r="I18" s="2">
        <f t="shared" si="2"/>
        <v>9531.2000000000007</v>
      </c>
      <c r="M18" s="2" t="str">
        <f t="shared" si="1"/>
        <v>13047.1,41135.7</v>
      </c>
      <c r="P18" s="2">
        <v>9531.2000000000007</v>
      </c>
    </row>
    <row r="19" spans="1:16" x14ac:dyDescent="0.2">
      <c r="A19" s="37" t="s">
        <v>206</v>
      </c>
      <c r="B19" s="37">
        <v>15.3147</v>
      </c>
      <c r="C19" s="37">
        <v>40.713000000000001</v>
      </c>
      <c r="D19" s="37">
        <v>12.1044</v>
      </c>
      <c r="E19" s="12"/>
      <c r="F19" s="1"/>
      <c r="G19" s="2">
        <f t="shared" si="2"/>
        <v>15314.7</v>
      </c>
      <c r="H19" s="2">
        <f t="shared" si="2"/>
        <v>40713</v>
      </c>
      <c r="I19" s="2">
        <f t="shared" si="2"/>
        <v>12104.4</v>
      </c>
      <c r="M19" s="2" t="str">
        <f t="shared" si="1"/>
        <v>15314.7,40713</v>
      </c>
      <c r="P19" s="2">
        <v>12104.4</v>
      </c>
    </row>
    <row r="20" spans="1:16" x14ac:dyDescent="0.2">
      <c r="A20" s="37" t="s">
        <v>212</v>
      </c>
      <c r="B20" s="37">
        <v>17.2727</v>
      </c>
      <c r="C20" s="37">
        <v>40.045999999999999</v>
      </c>
      <c r="D20" s="37">
        <v>13.0502</v>
      </c>
      <c r="E20" s="12"/>
      <c r="F20" s="1"/>
      <c r="G20" s="2">
        <f t="shared" si="2"/>
        <v>17272.7</v>
      </c>
      <c r="H20" s="2">
        <f t="shared" si="2"/>
        <v>40046</v>
      </c>
      <c r="I20" s="2">
        <f t="shared" si="2"/>
        <v>13050.2</v>
      </c>
      <c r="M20" s="2" t="str">
        <f t="shared" si="1"/>
        <v>17272.7,40046</v>
      </c>
      <c r="P20" s="2">
        <v>13050.2</v>
      </c>
    </row>
    <row r="21" spans="1:16" x14ac:dyDescent="0.2">
      <c r="A21" s="12" t="s">
        <v>218</v>
      </c>
      <c r="B21" s="12">
        <v>17.800699999999999</v>
      </c>
      <c r="C21" s="12">
        <v>39.8431</v>
      </c>
      <c r="D21" s="12">
        <v>12.9413</v>
      </c>
      <c r="E21" s="12"/>
      <c r="F21" s="1"/>
      <c r="G21" s="2">
        <f t="shared" si="2"/>
        <v>17800.7</v>
      </c>
      <c r="H21" s="2">
        <f t="shared" si="2"/>
        <v>39843.1</v>
      </c>
      <c r="I21" s="2">
        <f t="shared" si="2"/>
        <v>12941.3</v>
      </c>
      <c r="M21" s="2" t="str">
        <f t="shared" si="1"/>
        <v>17800.7,39843.1</v>
      </c>
      <c r="P21" s="2">
        <v>12941.3</v>
      </c>
    </row>
    <row r="22" spans="1:16" x14ac:dyDescent="0.2">
      <c r="A22" s="12" t="s">
        <v>224</v>
      </c>
      <c r="B22" s="12">
        <v>19.531300000000002</v>
      </c>
      <c r="C22" s="12">
        <v>39.119399999999999</v>
      </c>
      <c r="D22" s="12">
        <v>10.5876</v>
      </c>
      <c r="E22" s="12"/>
      <c r="F22" s="1"/>
      <c r="G22" s="2">
        <f t="shared" si="2"/>
        <v>19531.300000000003</v>
      </c>
      <c r="H22" s="2">
        <f t="shared" si="2"/>
        <v>39119.4</v>
      </c>
      <c r="I22" s="2">
        <f t="shared" si="2"/>
        <v>10587.6</v>
      </c>
      <c r="M22" s="2" t="str">
        <f t="shared" si="1"/>
        <v>19531.3,39119.4</v>
      </c>
      <c r="P22" s="2">
        <v>10587.6</v>
      </c>
    </row>
    <row r="23" spans="1:16" x14ac:dyDescent="0.2">
      <c r="A23" s="12" t="s">
        <v>295</v>
      </c>
      <c r="B23" s="12">
        <v>20.3626</v>
      </c>
      <c r="C23" s="12">
        <v>38.733400000000003</v>
      </c>
      <c r="D23" s="12">
        <v>7.2023999999999999</v>
      </c>
      <c r="E23" s="12"/>
      <c r="F23" s="1"/>
      <c r="G23" s="2">
        <f t="shared" si="2"/>
        <v>20362.600000000002</v>
      </c>
      <c r="H23" s="2">
        <f t="shared" si="2"/>
        <v>38733.4</v>
      </c>
      <c r="I23" s="2">
        <f t="shared" si="2"/>
        <v>7202.4</v>
      </c>
      <c r="M23" s="2" t="str">
        <f t="shared" si="1"/>
        <v>20362.6,38733.4</v>
      </c>
      <c r="P23" s="2">
        <v>7202.4</v>
      </c>
    </row>
    <row r="24" spans="1:16" x14ac:dyDescent="0.2">
      <c r="A24" s="12" t="s">
        <v>296</v>
      </c>
      <c r="B24" s="12">
        <v>20.735600000000002</v>
      </c>
      <c r="C24" s="12">
        <v>38.5548</v>
      </c>
      <c r="D24" s="12">
        <v>3.633</v>
      </c>
      <c r="E24" s="12"/>
      <c r="F24" s="1"/>
      <c r="G24" s="2">
        <f t="shared" si="2"/>
        <v>20735.600000000002</v>
      </c>
      <c r="H24" s="2">
        <f t="shared" si="2"/>
        <v>38554.800000000003</v>
      </c>
      <c r="I24" s="2">
        <f t="shared" si="2"/>
        <v>3633</v>
      </c>
      <c r="M24" s="2" t="str">
        <f t="shared" si="1"/>
        <v>20735.6,38554.8</v>
      </c>
      <c r="P24" s="2">
        <v>3633</v>
      </c>
    </row>
    <row r="25" spans="1:16" x14ac:dyDescent="0.2">
      <c r="A25" s="12" t="s">
        <v>297</v>
      </c>
      <c r="B25" s="12">
        <v>20.841999999999999</v>
      </c>
      <c r="C25" s="12">
        <v>38.503999999999998</v>
      </c>
      <c r="D25" s="12">
        <v>-2.0000000000000001E-4</v>
      </c>
      <c r="E25" s="12"/>
      <c r="F25" s="1"/>
      <c r="G25" s="2">
        <f t="shared" si="2"/>
        <v>20842</v>
      </c>
      <c r="H25" s="2">
        <f t="shared" si="2"/>
        <v>38504</v>
      </c>
      <c r="I25" s="2">
        <f t="shared" si="2"/>
        <v>-0.2</v>
      </c>
      <c r="M25" s="2" t="str">
        <f t="shared" si="1"/>
        <v>20842,38504</v>
      </c>
      <c r="P25" s="2">
        <v>-0.2</v>
      </c>
    </row>
    <row r="26" spans="1:16" x14ac:dyDescent="0.2">
      <c r="M26" s="2" t="str">
        <f t="shared" si="1"/>
        <v>,</v>
      </c>
    </row>
    <row r="27" spans="1:16" x14ac:dyDescent="0.2">
      <c r="A27" s="37" t="s">
        <v>180</v>
      </c>
      <c r="B27" s="37">
        <v>7.6116999999999999</v>
      </c>
      <c r="C27" s="37">
        <v>41.393999999999998</v>
      </c>
      <c r="D27" s="37">
        <v>0</v>
      </c>
      <c r="E27" s="12"/>
      <c r="F27" s="1"/>
      <c r="G27" s="2">
        <f t="shared" ref="G27:I37" si="3">mm*B27</f>
        <v>7611.7</v>
      </c>
      <c r="H27" s="2">
        <f t="shared" si="3"/>
        <v>41394</v>
      </c>
      <c r="I27" s="2">
        <f t="shared" si="3"/>
        <v>0</v>
      </c>
      <c r="M27" s="2" t="str">
        <f t="shared" si="1"/>
        <v>7611.7,41394</v>
      </c>
      <c r="P27" s="2">
        <v>0</v>
      </c>
    </row>
    <row r="28" spans="1:16" x14ac:dyDescent="0.2">
      <c r="A28" s="37" t="s">
        <v>186</v>
      </c>
      <c r="B28" s="37">
        <v>8.9062999999999999</v>
      </c>
      <c r="C28" s="37">
        <v>41.694800000000001</v>
      </c>
      <c r="D28" s="37">
        <v>3.4557000000000002</v>
      </c>
      <c r="E28" s="12"/>
      <c r="F28" s="1"/>
      <c r="G28" s="2">
        <f t="shared" si="3"/>
        <v>8906.2999999999993</v>
      </c>
      <c r="H28" s="2">
        <f t="shared" si="3"/>
        <v>41694.800000000003</v>
      </c>
      <c r="I28" s="2">
        <f t="shared" si="3"/>
        <v>3455.7000000000003</v>
      </c>
      <c r="M28" s="2" t="str">
        <f t="shared" si="1"/>
        <v>8906.3,41694.8</v>
      </c>
      <c r="P28" s="2">
        <v>3455.7000000000003</v>
      </c>
    </row>
    <row r="29" spans="1:16" x14ac:dyDescent="0.2">
      <c r="A29" s="37" t="s">
        <v>192</v>
      </c>
      <c r="B29" s="37">
        <v>10.496600000000001</v>
      </c>
      <c r="C29" s="37">
        <v>41.9026</v>
      </c>
      <c r="D29" s="37">
        <v>6.8036000000000003</v>
      </c>
      <c r="E29" s="12"/>
      <c r="F29" s="1"/>
      <c r="G29" s="2">
        <f t="shared" si="3"/>
        <v>10496.6</v>
      </c>
      <c r="H29" s="2">
        <f t="shared" si="3"/>
        <v>41902.6</v>
      </c>
      <c r="I29" s="2">
        <f t="shared" si="3"/>
        <v>6803.6</v>
      </c>
      <c r="M29" s="2" t="str">
        <f t="shared" si="1"/>
        <v>10496.6,41902.6</v>
      </c>
      <c r="P29" s="2">
        <v>6803.6</v>
      </c>
    </row>
    <row r="30" spans="1:16" x14ac:dyDescent="0.2">
      <c r="A30" s="37" t="s">
        <v>198</v>
      </c>
      <c r="B30" s="37">
        <v>12.4772</v>
      </c>
      <c r="C30" s="37">
        <v>41.921399999999998</v>
      </c>
      <c r="D30" s="37">
        <v>9.9619999999999997</v>
      </c>
      <c r="E30" s="12"/>
      <c r="F30" s="1"/>
      <c r="G30" s="2">
        <f t="shared" si="3"/>
        <v>12477.2</v>
      </c>
      <c r="H30" s="2">
        <f t="shared" si="3"/>
        <v>41921.4</v>
      </c>
      <c r="I30" s="2">
        <f t="shared" si="3"/>
        <v>9962</v>
      </c>
      <c r="M30" s="2" t="str">
        <f t="shared" si="1"/>
        <v>12477.2,41921.4</v>
      </c>
      <c r="P30" s="2">
        <v>9962</v>
      </c>
    </row>
    <row r="31" spans="1:16" x14ac:dyDescent="0.2">
      <c r="A31" s="37" t="s">
        <v>204</v>
      </c>
      <c r="B31" s="37">
        <v>15.03</v>
      </c>
      <c r="C31" s="37">
        <v>41.552100000000003</v>
      </c>
      <c r="D31" s="37">
        <v>12.6897</v>
      </c>
      <c r="E31" s="12"/>
      <c r="F31" s="1"/>
      <c r="G31" s="2">
        <f t="shared" si="3"/>
        <v>15030</v>
      </c>
      <c r="H31" s="2">
        <f t="shared" si="3"/>
        <v>41552.100000000006</v>
      </c>
      <c r="I31" s="2">
        <f t="shared" si="3"/>
        <v>12689.7</v>
      </c>
      <c r="M31" s="2" t="str">
        <f t="shared" si="1"/>
        <v>15030,41552.1</v>
      </c>
      <c r="P31" s="2">
        <v>12689.7</v>
      </c>
    </row>
    <row r="32" spans="1:16" x14ac:dyDescent="0.2">
      <c r="A32" s="37" t="s">
        <v>210</v>
      </c>
      <c r="B32" s="37">
        <v>17.538900000000002</v>
      </c>
      <c r="C32" s="37">
        <v>40.749400000000001</v>
      </c>
      <c r="D32" s="37">
        <v>13.8</v>
      </c>
      <c r="E32" s="12"/>
      <c r="F32" s="1"/>
      <c r="G32" s="2">
        <f t="shared" si="3"/>
        <v>17538.900000000001</v>
      </c>
      <c r="H32" s="2">
        <f t="shared" si="3"/>
        <v>40749.4</v>
      </c>
      <c r="I32" s="2">
        <f t="shared" si="3"/>
        <v>13800</v>
      </c>
      <c r="M32" s="2" t="str">
        <f t="shared" si="1"/>
        <v>17538.9,40749.4</v>
      </c>
      <c r="P32" s="2">
        <v>13800</v>
      </c>
    </row>
    <row r="33" spans="1:16" x14ac:dyDescent="0.2">
      <c r="A33" s="12" t="s">
        <v>216</v>
      </c>
      <c r="B33" s="12">
        <v>18.337900000000001</v>
      </c>
      <c r="C33" s="12">
        <v>40.437600000000003</v>
      </c>
      <c r="D33" s="12">
        <v>13.638199999999999</v>
      </c>
      <c r="E33" s="12"/>
      <c r="F33" s="1"/>
      <c r="G33" s="2">
        <f t="shared" si="3"/>
        <v>18337.900000000001</v>
      </c>
      <c r="H33" s="2">
        <f t="shared" si="3"/>
        <v>40437.600000000006</v>
      </c>
      <c r="I33" s="2">
        <f t="shared" si="3"/>
        <v>13638.199999999999</v>
      </c>
      <c r="M33" s="2" t="str">
        <f t="shared" si="1"/>
        <v>18337.9,40437.6</v>
      </c>
      <c r="P33" s="2">
        <v>13638.199999999999</v>
      </c>
    </row>
    <row r="34" spans="1:16" x14ac:dyDescent="0.2">
      <c r="A34" s="12" t="s">
        <v>222</v>
      </c>
      <c r="B34" s="12">
        <v>20.4773</v>
      </c>
      <c r="C34" s="12">
        <v>39.506599999999999</v>
      </c>
      <c r="D34" s="12">
        <v>10.8766</v>
      </c>
      <c r="E34" s="12"/>
      <c r="F34" s="1"/>
      <c r="G34" s="2">
        <f t="shared" si="3"/>
        <v>20477.3</v>
      </c>
      <c r="H34" s="2">
        <f t="shared" si="3"/>
        <v>39506.6</v>
      </c>
      <c r="I34" s="2">
        <f t="shared" si="3"/>
        <v>10876.6</v>
      </c>
      <c r="M34" s="2" t="str">
        <f t="shared" si="1"/>
        <v>20477.3,39506.6</v>
      </c>
      <c r="P34" s="2">
        <v>10876.6</v>
      </c>
    </row>
    <row r="35" spans="1:16" x14ac:dyDescent="0.2">
      <c r="A35" s="12" t="s">
        <v>298</v>
      </c>
      <c r="B35" s="12">
        <v>21.356000000000002</v>
      </c>
      <c r="C35" s="12">
        <v>39.086300000000001</v>
      </c>
      <c r="D35" s="12">
        <v>7.3319000000000001</v>
      </c>
      <c r="E35" s="12"/>
      <c r="F35" s="1"/>
      <c r="G35" s="2">
        <f t="shared" si="3"/>
        <v>21356</v>
      </c>
      <c r="H35" s="2">
        <f t="shared" si="3"/>
        <v>39086.300000000003</v>
      </c>
      <c r="I35" s="2">
        <f t="shared" si="3"/>
        <v>7331.9</v>
      </c>
      <c r="M35" s="2" t="str">
        <f t="shared" si="1"/>
        <v>21356,39086.3</v>
      </c>
      <c r="P35" s="2">
        <v>7331.9</v>
      </c>
    </row>
    <row r="36" spans="1:16" x14ac:dyDescent="0.2">
      <c r="A36" s="12" t="s">
        <v>299</v>
      </c>
      <c r="B36" s="12">
        <v>21.739799999999999</v>
      </c>
      <c r="C36" s="12">
        <v>38.8979</v>
      </c>
      <c r="D36" s="12">
        <v>3.6778</v>
      </c>
      <c r="E36" s="12"/>
      <c r="F36" s="1"/>
      <c r="G36" s="2">
        <f t="shared" si="3"/>
        <v>21739.8</v>
      </c>
      <c r="H36" s="2">
        <f t="shared" si="3"/>
        <v>38897.9</v>
      </c>
      <c r="I36" s="2">
        <f t="shared" si="3"/>
        <v>3677.8</v>
      </c>
      <c r="M36" s="2" t="str">
        <f t="shared" si="1"/>
        <v>21739.8,38897.9</v>
      </c>
      <c r="P36" s="2">
        <v>3677.8</v>
      </c>
    </row>
    <row r="37" spans="1:16" x14ac:dyDescent="0.2">
      <c r="A37" s="12" t="s">
        <v>300</v>
      </c>
      <c r="B37" s="12">
        <v>21.848199999999999</v>
      </c>
      <c r="C37" s="12">
        <v>38.844200000000001</v>
      </c>
      <c r="D37" s="12">
        <v>0</v>
      </c>
      <c r="E37" s="12"/>
      <c r="F37" s="1"/>
      <c r="G37" s="2">
        <f t="shared" si="3"/>
        <v>21848.199999999997</v>
      </c>
      <c r="H37" s="2">
        <f t="shared" si="3"/>
        <v>38844.199999999997</v>
      </c>
      <c r="I37" s="2">
        <f t="shared" si="3"/>
        <v>0</v>
      </c>
      <c r="M37" s="2" t="str">
        <f t="shared" si="1"/>
        <v>21848.2,38844.2</v>
      </c>
      <c r="P37" s="2">
        <v>0</v>
      </c>
    </row>
    <row r="38" spans="1:16" x14ac:dyDescent="0.2">
      <c r="M38" s="2" t="str">
        <f t="shared" si="1"/>
        <v>,</v>
      </c>
    </row>
    <row r="39" spans="1:16" x14ac:dyDescent="0.2">
      <c r="A39" s="18" t="s">
        <v>311</v>
      </c>
      <c r="M39" s="2" t="str">
        <f t="shared" si="1"/>
        <v>,</v>
      </c>
    </row>
    <row r="40" spans="1:16" x14ac:dyDescent="0.2">
      <c r="A40" s="37" t="s">
        <v>181</v>
      </c>
      <c r="B40" s="37">
        <f>B3</f>
        <v>8.0160999999999998</v>
      </c>
      <c r="C40" s="37">
        <f>C3</f>
        <v>39.9495</v>
      </c>
      <c r="D40" s="37">
        <f t="shared" ref="D40:D50" si="4">HO</f>
        <v>14</v>
      </c>
      <c r="E40" s="12"/>
      <c r="F40" s="1"/>
      <c r="G40" s="2">
        <f t="shared" ref="G40:G50" si="5">mm*B40</f>
        <v>8016.0999999999995</v>
      </c>
      <c r="H40" s="2">
        <f t="shared" ref="H40:H50" si="6">mm*C40</f>
        <v>39949.5</v>
      </c>
      <c r="I40" s="2">
        <f t="shared" ref="I40:I50" si="7">mm*D40</f>
        <v>14000</v>
      </c>
      <c r="M40" s="2" t="str">
        <f t="shared" si="1"/>
        <v>8016.1,39949.5</v>
      </c>
      <c r="P40" s="2">
        <v>14000</v>
      </c>
    </row>
    <row r="41" spans="1:16" x14ac:dyDescent="0.2">
      <c r="A41" s="37" t="s">
        <v>187</v>
      </c>
      <c r="B41" s="37">
        <f t="shared" ref="B41:C41" si="8">B4</f>
        <v>9.1804000000000006</v>
      </c>
      <c r="C41" s="37">
        <f t="shared" si="8"/>
        <v>40.220100000000002</v>
      </c>
      <c r="D41" s="37">
        <f t="shared" si="4"/>
        <v>14</v>
      </c>
      <c r="E41" s="12"/>
      <c r="F41" s="1"/>
      <c r="G41" s="2">
        <f t="shared" si="5"/>
        <v>9180.4000000000015</v>
      </c>
      <c r="H41" s="2">
        <f t="shared" si="6"/>
        <v>40220.100000000006</v>
      </c>
      <c r="I41" s="2">
        <f t="shared" si="7"/>
        <v>14000</v>
      </c>
      <c r="M41" s="2" t="str">
        <f t="shared" si="1"/>
        <v>9180.4,40220.1</v>
      </c>
      <c r="P41" s="2">
        <v>14000</v>
      </c>
    </row>
    <row r="42" spans="1:16" x14ac:dyDescent="0.2">
      <c r="A42" s="37" t="s">
        <v>193</v>
      </c>
      <c r="B42" s="37">
        <f t="shared" ref="B42:C42" si="9">B5</f>
        <v>10.6106</v>
      </c>
      <c r="C42" s="37">
        <f t="shared" si="9"/>
        <v>40.4069</v>
      </c>
      <c r="D42" s="37">
        <f t="shared" si="4"/>
        <v>14</v>
      </c>
      <c r="E42" s="12"/>
      <c r="F42" s="1"/>
      <c r="G42" s="2">
        <f t="shared" si="5"/>
        <v>10610.6</v>
      </c>
      <c r="H42" s="2">
        <f t="shared" si="6"/>
        <v>40406.9</v>
      </c>
      <c r="I42" s="2">
        <f t="shared" si="7"/>
        <v>14000</v>
      </c>
      <c r="M42" s="2" t="str">
        <f t="shared" si="1"/>
        <v>10610.6,40406.9</v>
      </c>
      <c r="P42" s="2">
        <v>14000</v>
      </c>
    </row>
    <row r="43" spans="1:16" x14ac:dyDescent="0.2">
      <c r="A43" s="37" t="s">
        <v>199</v>
      </c>
      <c r="B43" s="37">
        <f t="shared" ref="B43:C43" si="10">B6</f>
        <v>12.3918</v>
      </c>
      <c r="C43" s="37">
        <f t="shared" si="10"/>
        <v>40.4238</v>
      </c>
      <c r="D43" s="37">
        <f t="shared" si="4"/>
        <v>14</v>
      </c>
      <c r="E43" s="12"/>
      <c r="F43" s="1"/>
      <c r="G43" s="2">
        <f t="shared" si="5"/>
        <v>12391.8</v>
      </c>
      <c r="H43" s="2">
        <f t="shared" si="6"/>
        <v>40423.800000000003</v>
      </c>
      <c r="I43" s="2">
        <f t="shared" si="7"/>
        <v>14000</v>
      </c>
      <c r="M43" s="2" t="str">
        <f t="shared" si="1"/>
        <v>12391.8,40423.8</v>
      </c>
      <c r="P43" s="2">
        <v>14000</v>
      </c>
    </row>
    <row r="44" spans="1:16" x14ac:dyDescent="0.2">
      <c r="A44" s="37" t="s">
        <v>205</v>
      </c>
      <c r="B44" s="37">
        <f t="shared" ref="B44:C44" si="11">B7</f>
        <v>14.6876</v>
      </c>
      <c r="C44" s="37">
        <f t="shared" si="11"/>
        <v>40.091700000000003</v>
      </c>
      <c r="D44" s="37">
        <f t="shared" si="4"/>
        <v>14</v>
      </c>
      <c r="E44" s="12"/>
      <c r="F44" s="1"/>
      <c r="G44" s="2">
        <f t="shared" si="5"/>
        <v>14687.6</v>
      </c>
      <c r="H44" s="2">
        <f t="shared" si="6"/>
        <v>40091.700000000004</v>
      </c>
      <c r="I44" s="2">
        <f t="shared" si="7"/>
        <v>14000</v>
      </c>
      <c r="M44" s="2" t="str">
        <f t="shared" si="1"/>
        <v>14687.6,40091.7</v>
      </c>
      <c r="P44" s="2">
        <v>14000</v>
      </c>
    </row>
    <row r="45" spans="1:16" x14ac:dyDescent="0.2">
      <c r="A45" s="37" t="s">
        <v>211</v>
      </c>
      <c r="B45" s="37">
        <f t="shared" ref="B45:C45" si="12">B8</f>
        <v>17.007999999999999</v>
      </c>
      <c r="C45" s="37">
        <f t="shared" si="12"/>
        <v>39.346499999999999</v>
      </c>
      <c r="D45" s="37">
        <f t="shared" si="4"/>
        <v>14</v>
      </c>
      <c r="E45" s="12"/>
      <c r="F45" s="1"/>
      <c r="G45" s="2">
        <f t="shared" si="5"/>
        <v>17008</v>
      </c>
      <c r="H45" s="2">
        <f t="shared" si="6"/>
        <v>39346.5</v>
      </c>
      <c r="I45" s="2">
        <f t="shared" si="7"/>
        <v>14000</v>
      </c>
      <c r="M45" s="2" t="str">
        <f t="shared" si="1"/>
        <v>17008,39346.5</v>
      </c>
      <c r="P45" s="2">
        <v>14000</v>
      </c>
    </row>
    <row r="46" spans="1:16" x14ac:dyDescent="0.2">
      <c r="A46" s="12" t="s">
        <v>217</v>
      </c>
      <c r="B46" s="12">
        <f t="shared" ref="B46:C46" si="13">B9</f>
        <v>17.778199999999998</v>
      </c>
      <c r="C46" s="12">
        <f t="shared" si="13"/>
        <v>39.045900000000003</v>
      </c>
      <c r="D46" s="37">
        <f t="shared" si="4"/>
        <v>14</v>
      </c>
      <c r="E46" s="12"/>
      <c r="F46" s="1"/>
      <c r="G46" s="2">
        <f t="shared" si="5"/>
        <v>17778.199999999997</v>
      </c>
      <c r="H46" s="2">
        <f t="shared" si="6"/>
        <v>39045.9</v>
      </c>
      <c r="I46" s="2">
        <f t="shared" si="7"/>
        <v>14000</v>
      </c>
      <c r="M46" s="2" t="str">
        <f t="shared" si="1"/>
        <v>17778.2,39045.9</v>
      </c>
      <c r="P46" s="2">
        <v>14000</v>
      </c>
    </row>
    <row r="47" spans="1:16" x14ac:dyDescent="0.2">
      <c r="A47" s="12" t="s">
        <v>223</v>
      </c>
      <c r="B47" s="12">
        <f t="shared" ref="B47:C47" si="14">B10</f>
        <v>19.840299999999999</v>
      </c>
      <c r="C47" s="12">
        <f t="shared" si="14"/>
        <v>38.148499999999999</v>
      </c>
      <c r="D47" s="37">
        <f t="shared" si="4"/>
        <v>14</v>
      </c>
      <c r="E47" s="12"/>
      <c r="F47" s="1"/>
      <c r="G47" s="2">
        <f t="shared" si="5"/>
        <v>19840.3</v>
      </c>
      <c r="H47" s="2">
        <f t="shared" si="6"/>
        <v>38148.5</v>
      </c>
      <c r="I47" s="2">
        <f t="shared" si="7"/>
        <v>14000</v>
      </c>
      <c r="M47" s="2" t="str">
        <f t="shared" si="1"/>
        <v>19840.3,38148.5</v>
      </c>
      <c r="P47" s="2">
        <v>14000</v>
      </c>
    </row>
    <row r="48" spans="1:16" x14ac:dyDescent="0.2">
      <c r="A48" s="12" t="s">
        <v>292</v>
      </c>
      <c r="B48" s="12">
        <f t="shared" ref="B48:C48" si="15">B11</f>
        <v>20.699300000000001</v>
      </c>
      <c r="C48" s="12">
        <f t="shared" si="15"/>
        <v>37.7376</v>
      </c>
      <c r="D48" s="37">
        <f t="shared" si="4"/>
        <v>14</v>
      </c>
      <c r="E48" s="12"/>
      <c r="F48" s="1"/>
      <c r="G48" s="2">
        <f t="shared" si="5"/>
        <v>20699.3</v>
      </c>
      <c r="H48" s="2">
        <f t="shared" si="6"/>
        <v>37737.599999999999</v>
      </c>
      <c r="I48" s="2">
        <f t="shared" si="7"/>
        <v>14000</v>
      </c>
      <c r="M48" s="2" t="str">
        <f t="shared" si="1"/>
        <v>20699.3,37737.6</v>
      </c>
      <c r="P48" s="2">
        <v>14000</v>
      </c>
    </row>
    <row r="49" spans="1:16" x14ac:dyDescent="0.2">
      <c r="A49" s="12" t="s">
        <v>293</v>
      </c>
      <c r="B49" s="12">
        <f t="shared" ref="B49:C49" si="16">B12</f>
        <v>21.075800000000001</v>
      </c>
      <c r="C49" s="12">
        <f t="shared" si="16"/>
        <v>37.552900000000001</v>
      </c>
      <c r="D49" s="37">
        <f t="shared" si="4"/>
        <v>14</v>
      </c>
      <c r="E49" s="12"/>
      <c r="F49" s="1"/>
      <c r="G49" s="2">
        <f t="shared" si="5"/>
        <v>21075.8</v>
      </c>
      <c r="H49" s="2">
        <f t="shared" si="6"/>
        <v>37552.9</v>
      </c>
      <c r="I49" s="2">
        <f t="shared" si="7"/>
        <v>14000</v>
      </c>
      <c r="M49" s="2" t="str">
        <f t="shared" si="1"/>
        <v>21075.8,37552.9</v>
      </c>
      <c r="P49" s="2">
        <v>14000</v>
      </c>
    </row>
    <row r="50" spans="1:16" x14ac:dyDescent="0.2">
      <c r="A50" s="12" t="s">
        <v>294</v>
      </c>
      <c r="B50" s="12">
        <f t="shared" ref="B50:C50" si="17">B13</f>
        <v>21.181000000000001</v>
      </c>
      <c r="C50" s="12">
        <f t="shared" si="17"/>
        <v>37.500700000000002</v>
      </c>
      <c r="D50" s="37">
        <f t="shared" si="4"/>
        <v>14</v>
      </c>
      <c r="E50" s="12"/>
      <c r="F50" s="1"/>
      <c r="G50" s="2">
        <f t="shared" si="5"/>
        <v>21181</v>
      </c>
      <c r="H50" s="2">
        <f t="shared" si="6"/>
        <v>37500.700000000004</v>
      </c>
      <c r="I50" s="2">
        <f t="shared" si="7"/>
        <v>14000</v>
      </c>
      <c r="M50" s="2" t="str">
        <f t="shared" si="1"/>
        <v>21181,37500.7</v>
      </c>
      <c r="P50" s="2">
        <v>14000</v>
      </c>
    </row>
    <row r="51" spans="1:16" x14ac:dyDescent="0.2">
      <c r="M51" s="2" t="str">
        <f t="shared" si="1"/>
        <v>,</v>
      </c>
    </row>
    <row r="52" spans="1:16" x14ac:dyDescent="0.2">
      <c r="A52" s="37" t="s">
        <v>180</v>
      </c>
      <c r="B52" s="37">
        <f>B27</f>
        <v>7.6116999999999999</v>
      </c>
      <c r="C52" s="37">
        <f>C27</f>
        <v>41.393999999999998</v>
      </c>
      <c r="D52" s="37">
        <f t="shared" ref="D52:D62" si="18">HO</f>
        <v>14</v>
      </c>
      <c r="E52" s="12"/>
      <c r="F52" s="1"/>
      <c r="G52" s="2">
        <f t="shared" ref="G52:G62" si="19">mm*B52</f>
        <v>7611.7</v>
      </c>
      <c r="H52" s="2">
        <f t="shared" ref="H52:H62" si="20">mm*C52</f>
        <v>41394</v>
      </c>
      <c r="I52" s="2">
        <f t="shared" ref="I52:I62" si="21">mm*D52</f>
        <v>14000</v>
      </c>
      <c r="M52" s="2" t="str">
        <f t="shared" si="1"/>
        <v>7611.7,41394</v>
      </c>
      <c r="P52" s="2">
        <v>14000</v>
      </c>
    </row>
    <row r="53" spans="1:16" x14ac:dyDescent="0.2">
      <c r="A53" s="37" t="s">
        <v>186</v>
      </c>
      <c r="B53" s="37">
        <f t="shared" ref="B53:C53" si="22">B28</f>
        <v>8.9062999999999999</v>
      </c>
      <c r="C53" s="37">
        <f t="shared" si="22"/>
        <v>41.694800000000001</v>
      </c>
      <c r="D53" s="37">
        <f t="shared" si="18"/>
        <v>14</v>
      </c>
      <c r="E53" s="12"/>
      <c r="F53" s="1"/>
      <c r="G53" s="2">
        <f t="shared" si="19"/>
        <v>8906.2999999999993</v>
      </c>
      <c r="H53" s="2">
        <f t="shared" si="20"/>
        <v>41694.800000000003</v>
      </c>
      <c r="I53" s="2">
        <f t="shared" si="21"/>
        <v>14000</v>
      </c>
      <c r="M53" s="2" t="str">
        <f t="shared" si="1"/>
        <v>8906.3,41694.8</v>
      </c>
      <c r="P53" s="2">
        <v>14000</v>
      </c>
    </row>
    <row r="54" spans="1:16" x14ac:dyDescent="0.2">
      <c r="A54" s="37" t="s">
        <v>192</v>
      </c>
      <c r="B54" s="37">
        <f t="shared" ref="B54:C54" si="23">B29</f>
        <v>10.496600000000001</v>
      </c>
      <c r="C54" s="37">
        <f t="shared" si="23"/>
        <v>41.9026</v>
      </c>
      <c r="D54" s="37">
        <f t="shared" si="18"/>
        <v>14</v>
      </c>
      <c r="E54" s="12"/>
      <c r="F54" s="1"/>
      <c r="G54" s="2">
        <f t="shared" si="19"/>
        <v>10496.6</v>
      </c>
      <c r="H54" s="2">
        <f t="shared" si="20"/>
        <v>41902.6</v>
      </c>
      <c r="I54" s="2">
        <f t="shared" si="21"/>
        <v>14000</v>
      </c>
      <c r="M54" s="2" t="str">
        <f t="shared" si="1"/>
        <v>10496.6,41902.6</v>
      </c>
      <c r="P54" s="2">
        <v>14000</v>
      </c>
    </row>
    <row r="55" spans="1:16" x14ac:dyDescent="0.2">
      <c r="A55" s="37" t="s">
        <v>198</v>
      </c>
      <c r="B55" s="37">
        <f t="shared" ref="B55:C55" si="24">B30</f>
        <v>12.4772</v>
      </c>
      <c r="C55" s="37">
        <f t="shared" si="24"/>
        <v>41.921399999999998</v>
      </c>
      <c r="D55" s="37">
        <f t="shared" si="18"/>
        <v>14</v>
      </c>
      <c r="E55" s="12"/>
      <c r="F55" s="1"/>
      <c r="G55" s="2">
        <f t="shared" si="19"/>
        <v>12477.2</v>
      </c>
      <c r="H55" s="2">
        <f t="shared" si="20"/>
        <v>41921.4</v>
      </c>
      <c r="I55" s="2">
        <f t="shared" si="21"/>
        <v>14000</v>
      </c>
      <c r="M55" s="2" t="str">
        <f t="shared" si="1"/>
        <v>12477.2,41921.4</v>
      </c>
      <c r="P55" s="2">
        <v>14000</v>
      </c>
    </row>
    <row r="56" spans="1:16" x14ac:dyDescent="0.2">
      <c r="A56" s="37" t="s">
        <v>204</v>
      </c>
      <c r="B56" s="37">
        <f t="shared" ref="B56:C56" si="25">B31</f>
        <v>15.03</v>
      </c>
      <c r="C56" s="37">
        <f t="shared" si="25"/>
        <v>41.552100000000003</v>
      </c>
      <c r="D56" s="37">
        <f t="shared" si="18"/>
        <v>14</v>
      </c>
      <c r="E56" s="12"/>
      <c r="F56" s="1"/>
      <c r="G56" s="2">
        <f t="shared" si="19"/>
        <v>15030</v>
      </c>
      <c r="H56" s="2">
        <f t="shared" si="20"/>
        <v>41552.100000000006</v>
      </c>
      <c r="I56" s="2">
        <f t="shared" si="21"/>
        <v>14000</v>
      </c>
      <c r="M56" s="2" t="str">
        <f t="shared" si="1"/>
        <v>15030,41552.1</v>
      </c>
      <c r="P56" s="2">
        <v>14000</v>
      </c>
    </row>
    <row r="57" spans="1:16" x14ac:dyDescent="0.2">
      <c r="A57" s="37" t="s">
        <v>210</v>
      </c>
      <c r="B57" s="37">
        <f t="shared" ref="B57:C57" si="26">B32</f>
        <v>17.538900000000002</v>
      </c>
      <c r="C57" s="37">
        <f t="shared" si="26"/>
        <v>40.749400000000001</v>
      </c>
      <c r="D57" s="37">
        <f t="shared" si="18"/>
        <v>14</v>
      </c>
      <c r="E57" s="12"/>
      <c r="F57" s="1"/>
      <c r="G57" s="2">
        <f t="shared" si="19"/>
        <v>17538.900000000001</v>
      </c>
      <c r="H57" s="2">
        <f t="shared" si="20"/>
        <v>40749.4</v>
      </c>
      <c r="I57" s="2">
        <f t="shared" si="21"/>
        <v>14000</v>
      </c>
      <c r="M57" s="2" t="str">
        <f t="shared" si="1"/>
        <v>17538.9,40749.4</v>
      </c>
      <c r="P57" s="2">
        <v>14000</v>
      </c>
    </row>
    <row r="58" spans="1:16" x14ac:dyDescent="0.2">
      <c r="A58" s="12" t="s">
        <v>216</v>
      </c>
      <c r="B58" s="12">
        <f t="shared" ref="B58:C58" si="27">B33</f>
        <v>18.337900000000001</v>
      </c>
      <c r="C58" s="12">
        <f t="shared" si="27"/>
        <v>40.437600000000003</v>
      </c>
      <c r="D58" s="37">
        <f t="shared" si="18"/>
        <v>14</v>
      </c>
      <c r="E58" s="12"/>
      <c r="F58" s="1"/>
      <c r="G58" s="2">
        <f t="shared" si="19"/>
        <v>18337.900000000001</v>
      </c>
      <c r="H58" s="2">
        <f t="shared" si="20"/>
        <v>40437.600000000006</v>
      </c>
      <c r="I58" s="2">
        <f t="shared" si="21"/>
        <v>14000</v>
      </c>
      <c r="M58" s="2" t="str">
        <f t="shared" si="1"/>
        <v>18337.9,40437.6</v>
      </c>
      <c r="P58" s="2">
        <v>14000</v>
      </c>
    </row>
    <row r="59" spans="1:16" x14ac:dyDescent="0.2">
      <c r="A59" s="12" t="s">
        <v>222</v>
      </c>
      <c r="B59" s="12">
        <f t="shared" ref="B59:C59" si="28">B34</f>
        <v>20.4773</v>
      </c>
      <c r="C59" s="12">
        <f t="shared" si="28"/>
        <v>39.506599999999999</v>
      </c>
      <c r="D59" s="37">
        <f t="shared" si="18"/>
        <v>14</v>
      </c>
      <c r="E59" s="12"/>
      <c r="F59" s="1"/>
      <c r="G59" s="2">
        <f t="shared" si="19"/>
        <v>20477.3</v>
      </c>
      <c r="H59" s="2">
        <f t="shared" si="20"/>
        <v>39506.6</v>
      </c>
      <c r="I59" s="2">
        <f t="shared" si="21"/>
        <v>14000</v>
      </c>
      <c r="M59" s="2" t="str">
        <f t="shared" si="1"/>
        <v>20477.3,39506.6</v>
      </c>
      <c r="P59" s="2">
        <v>14000</v>
      </c>
    </row>
    <row r="60" spans="1:16" x14ac:dyDescent="0.2">
      <c r="A60" s="12" t="s">
        <v>298</v>
      </c>
      <c r="B60" s="12">
        <f t="shared" ref="B60:C60" si="29">B35</f>
        <v>21.356000000000002</v>
      </c>
      <c r="C60" s="12">
        <f t="shared" si="29"/>
        <v>39.086300000000001</v>
      </c>
      <c r="D60" s="37">
        <f t="shared" si="18"/>
        <v>14</v>
      </c>
      <c r="E60" s="12"/>
      <c r="F60" s="1"/>
      <c r="G60" s="2">
        <f t="shared" si="19"/>
        <v>21356</v>
      </c>
      <c r="H60" s="2">
        <f t="shared" si="20"/>
        <v>39086.300000000003</v>
      </c>
      <c r="I60" s="2">
        <f t="shared" si="21"/>
        <v>14000</v>
      </c>
      <c r="M60" s="2" t="str">
        <f t="shared" si="1"/>
        <v>21356,39086.3</v>
      </c>
      <c r="P60" s="2">
        <v>14000</v>
      </c>
    </row>
    <row r="61" spans="1:16" x14ac:dyDescent="0.2">
      <c r="A61" s="12" t="s">
        <v>299</v>
      </c>
      <c r="B61" s="12">
        <f t="shared" ref="B61:C61" si="30">B36</f>
        <v>21.739799999999999</v>
      </c>
      <c r="C61" s="12">
        <f t="shared" si="30"/>
        <v>38.8979</v>
      </c>
      <c r="D61" s="37">
        <f t="shared" si="18"/>
        <v>14</v>
      </c>
      <c r="E61" s="12"/>
      <c r="F61" s="1"/>
      <c r="G61" s="2">
        <f t="shared" si="19"/>
        <v>21739.8</v>
      </c>
      <c r="H61" s="2">
        <f t="shared" si="20"/>
        <v>38897.9</v>
      </c>
      <c r="I61" s="2">
        <f t="shared" si="21"/>
        <v>14000</v>
      </c>
      <c r="M61" s="2" t="str">
        <f t="shared" si="1"/>
        <v>21739.8,38897.9</v>
      </c>
      <c r="P61" s="2">
        <v>14000</v>
      </c>
    </row>
    <row r="62" spans="1:16" x14ac:dyDescent="0.2">
      <c r="A62" s="12" t="s">
        <v>300</v>
      </c>
      <c r="B62" s="12">
        <f t="shared" ref="B62:C62" si="31">B37</f>
        <v>21.848199999999999</v>
      </c>
      <c r="C62" s="12">
        <f t="shared" si="31"/>
        <v>38.844200000000001</v>
      </c>
      <c r="D62" s="37">
        <f t="shared" si="18"/>
        <v>14</v>
      </c>
      <c r="E62" s="12"/>
      <c r="F62" s="1"/>
      <c r="G62" s="2">
        <f t="shared" si="19"/>
        <v>21848.199999999997</v>
      </c>
      <c r="H62" s="2">
        <f t="shared" si="20"/>
        <v>38844.199999999997</v>
      </c>
      <c r="I62" s="2">
        <f t="shared" si="21"/>
        <v>14000</v>
      </c>
      <c r="M62" s="2" t="str">
        <f t="shared" si="1"/>
        <v>21848.2,38844.2</v>
      </c>
      <c r="P62" s="2">
        <v>14000</v>
      </c>
    </row>
    <row r="63" spans="1:16" x14ac:dyDescent="0.2">
      <c r="M63" s="2" t="str">
        <f t="shared" si="1"/>
        <v>,</v>
      </c>
    </row>
    <row r="64" spans="1:16" x14ac:dyDescent="0.2">
      <c r="M64" s="2" t="str">
        <f t="shared" si="1"/>
        <v>,</v>
      </c>
    </row>
    <row r="65" spans="1:18" x14ac:dyDescent="0.2">
      <c r="A65" s="41" t="s">
        <v>184</v>
      </c>
      <c r="B65" s="41">
        <v>3.5371999999999999</v>
      </c>
      <c r="C65" s="41">
        <v>37.726999999999997</v>
      </c>
      <c r="D65" s="41">
        <v>0</v>
      </c>
      <c r="E65" s="25"/>
      <c r="F65" s="20"/>
      <c r="G65" s="22">
        <f t="shared" ref="G65:I75" si="32">mm*B65</f>
        <v>3537.2</v>
      </c>
      <c r="H65" s="22">
        <f t="shared" si="32"/>
        <v>37727</v>
      </c>
      <c r="I65" s="22">
        <f t="shared" si="32"/>
        <v>0</v>
      </c>
      <c r="M65" s="2" t="str">
        <f t="shared" si="1"/>
        <v>3537.2,37727</v>
      </c>
      <c r="P65" s="2">
        <v>0</v>
      </c>
    </row>
    <row r="66" spans="1:18" x14ac:dyDescent="0.2">
      <c r="A66" s="41" t="s">
        <v>190</v>
      </c>
      <c r="B66" s="41">
        <v>2.6206</v>
      </c>
      <c r="C66" s="41">
        <v>36.966200000000001</v>
      </c>
      <c r="D66" s="41">
        <v>3.5194000000000001</v>
      </c>
      <c r="E66" s="25"/>
      <c r="F66" s="20"/>
      <c r="G66" s="22">
        <f t="shared" si="32"/>
        <v>2620.6</v>
      </c>
      <c r="H66" s="22">
        <f t="shared" si="32"/>
        <v>36966.199999999997</v>
      </c>
      <c r="I66" s="22">
        <f t="shared" si="32"/>
        <v>3519.4</v>
      </c>
      <c r="M66" s="2" t="str">
        <f t="shared" si="1"/>
        <v>2620.6,36966.2</v>
      </c>
      <c r="P66" s="23">
        <v>3519.4</v>
      </c>
      <c r="Q66" s="23">
        <v>25427.8</v>
      </c>
      <c r="R66" s="23">
        <v>0</v>
      </c>
    </row>
    <row r="67" spans="1:18" x14ac:dyDescent="0.2">
      <c r="A67" s="41" t="s">
        <v>196</v>
      </c>
      <c r="B67" s="41">
        <v>1.5965</v>
      </c>
      <c r="C67" s="41">
        <v>35.929200000000002</v>
      </c>
      <c r="D67" s="41">
        <v>6.9241999999999999</v>
      </c>
      <c r="E67" s="25"/>
      <c r="F67" s="20"/>
      <c r="G67" s="22">
        <f t="shared" si="32"/>
        <v>1596.5</v>
      </c>
      <c r="H67" s="22">
        <f t="shared" si="32"/>
        <v>35929.200000000004</v>
      </c>
      <c r="I67" s="22">
        <f t="shared" si="32"/>
        <v>6924.2</v>
      </c>
      <c r="M67" s="2" t="str">
        <f t="shared" si="1"/>
        <v>1596.5,35929.2</v>
      </c>
      <c r="P67" s="2">
        <v>6924.2</v>
      </c>
      <c r="Q67" s="2">
        <v>25400.4293</v>
      </c>
      <c r="R67" s="2">
        <v>0</v>
      </c>
    </row>
    <row r="68" spans="1:18" x14ac:dyDescent="0.2">
      <c r="A68" s="41" t="s">
        <v>202</v>
      </c>
      <c r="B68" s="41">
        <v>0.48039999999999999</v>
      </c>
      <c r="C68" s="41">
        <v>34.480600000000003</v>
      </c>
      <c r="D68" s="41">
        <v>10.119999999999999</v>
      </c>
      <c r="E68" s="25"/>
      <c r="F68" s="20"/>
      <c r="G68" s="22">
        <f t="shared" si="32"/>
        <v>480.4</v>
      </c>
      <c r="H68" s="22">
        <f t="shared" si="32"/>
        <v>34480.600000000006</v>
      </c>
      <c r="I68" s="22">
        <f t="shared" si="32"/>
        <v>10120</v>
      </c>
      <c r="M68" s="2" t="str">
        <f t="shared" ref="M68:M124" si="33">G68&amp;","&amp;H68</f>
        <v>480.4,34480.6</v>
      </c>
      <c r="P68" s="2">
        <v>10120</v>
      </c>
      <c r="Q68" s="2">
        <v>26649.5916</v>
      </c>
      <c r="R68" s="2">
        <v>0</v>
      </c>
    </row>
    <row r="69" spans="1:18" x14ac:dyDescent="0.2">
      <c r="A69" s="41" t="s">
        <v>208</v>
      </c>
      <c r="B69" s="41">
        <v>-0.67520000000000002</v>
      </c>
      <c r="C69" s="41">
        <v>32.354100000000003</v>
      </c>
      <c r="D69" s="41">
        <v>12.8256</v>
      </c>
      <c r="E69" s="25"/>
      <c r="F69" s="20"/>
      <c r="G69" s="22">
        <f t="shared" si="32"/>
        <v>-675.2</v>
      </c>
      <c r="H69" s="22">
        <f t="shared" si="32"/>
        <v>32354.100000000002</v>
      </c>
      <c r="I69" s="22">
        <f t="shared" si="32"/>
        <v>12825.6</v>
      </c>
      <c r="M69" s="2" t="str">
        <f t="shared" si="33"/>
        <v>-675.2,32354.1</v>
      </c>
      <c r="P69" s="2">
        <v>12825.6</v>
      </c>
      <c r="Q69" s="2">
        <v>26732.387699999999</v>
      </c>
      <c r="R69" s="2">
        <v>0</v>
      </c>
    </row>
    <row r="70" spans="1:18" x14ac:dyDescent="0.2">
      <c r="A70" s="41" t="s">
        <v>214</v>
      </c>
      <c r="B70" s="41">
        <v>-1.423</v>
      </c>
      <c r="C70" s="41">
        <v>30.081700000000001</v>
      </c>
      <c r="D70" s="41">
        <v>13.8</v>
      </c>
      <c r="E70" s="25"/>
      <c r="F70" s="20"/>
      <c r="G70" s="22">
        <f t="shared" si="32"/>
        <v>-1423</v>
      </c>
      <c r="H70" s="22">
        <f t="shared" si="32"/>
        <v>30081.7</v>
      </c>
      <c r="I70" s="22">
        <f t="shared" si="32"/>
        <v>13800</v>
      </c>
      <c r="M70" s="2" t="str">
        <f t="shared" si="33"/>
        <v>-1423,30081.7</v>
      </c>
      <c r="P70" s="2">
        <v>13800</v>
      </c>
      <c r="Q70" s="2">
        <v>25483.111799999999</v>
      </c>
      <c r="R70" s="2">
        <v>0</v>
      </c>
    </row>
    <row r="71" spans="1:18" x14ac:dyDescent="0.2">
      <c r="A71" s="12" t="s">
        <v>220</v>
      </c>
      <c r="B71" s="12">
        <v>-1.5996999999999999</v>
      </c>
      <c r="C71" s="12">
        <v>29.1844</v>
      </c>
      <c r="D71" s="12">
        <v>13.6259</v>
      </c>
      <c r="E71" s="12"/>
      <c r="F71" s="1"/>
      <c r="G71" s="2">
        <f t="shared" si="32"/>
        <v>-1599.6999999999998</v>
      </c>
      <c r="H71" s="2">
        <f t="shared" si="32"/>
        <v>29184.400000000001</v>
      </c>
      <c r="I71" s="2">
        <f t="shared" si="32"/>
        <v>13625.9</v>
      </c>
      <c r="M71" s="2" t="str">
        <f t="shared" si="33"/>
        <v>-1599.7,29184.4</v>
      </c>
      <c r="P71" s="24">
        <v>13625.9</v>
      </c>
      <c r="Q71" s="24">
        <v>25469.200000000001</v>
      </c>
      <c r="R71" s="24">
        <v>0</v>
      </c>
    </row>
    <row r="72" spans="1:18" x14ac:dyDescent="0.2">
      <c r="A72" s="12" t="s">
        <v>226</v>
      </c>
      <c r="B72" s="12">
        <v>-1.8249</v>
      </c>
      <c r="C72" s="12">
        <v>26.925699999999999</v>
      </c>
      <c r="D72" s="12">
        <v>10.847</v>
      </c>
      <c r="E72" s="12"/>
      <c r="F72" s="1"/>
      <c r="G72" s="2">
        <f t="shared" si="32"/>
        <v>-1824.8999999999999</v>
      </c>
      <c r="H72" s="2">
        <f t="shared" si="32"/>
        <v>26925.7</v>
      </c>
      <c r="I72" s="2">
        <f t="shared" si="32"/>
        <v>10847</v>
      </c>
      <c r="M72" s="2" t="str">
        <f t="shared" si="33"/>
        <v>-1824.9,26925.7</v>
      </c>
      <c r="P72" s="2">
        <v>10847</v>
      </c>
    </row>
    <row r="73" spans="1:18" x14ac:dyDescent="0.2">
      <c r="A73" s="12" t="s">
        <v>301</v>
      </c>
      <c r="B73" s="12">
        <v>-1.8756999999999999</v>
      </c>
      <c r="C73" s="12">
        <v>25.958300000000001</v>
      </c>
      <c r="D73" s="12">
        <v>7.2481999999999998</v>
      </c>
      <c r="E73" s="12"/>
      <c r="F73" s="1"/>
      <c r="G73" s="2">
        <f t="shared" si="32"/>
        <v>-1875.6999999999998</v>
      </c>
      <c r="H73" s="2">
        <f t="shared" si="32"/>
        <v>25958.300000000003</v>
      </c>
      <c r="I73" s="2">
        <f t="shared" si="32"/>
        <v>7248.2</v>
      </c>
      <c r="M73" s="2" t="str">
        <f t="shared" si="33"/>
        <v>-1875.7,25958.3</v>
      </c>
      <c r="P73" s="2">
        <v>7248.2</v>
      </c>
      <c r="Q73" s="2">
        <v>26198.2</v>
      </c>
      <c r="R73" s="2">
        <v>-0.2</v>
      </c>
    </row>
    <row r="74" spans="1:18" x14ac:dyDescent="0.2">
      <c r="A74" s="12" t="s">
        <v>302</v>
      </c>
      <c r="B74" s="12">
        <v>-1.8906000000000001</v>
      </c>
      <c r="C74" s="12">
        <v>25.538699999999999</v>
      </c>
      <c r="D74" s="12">
        <v>3.536</v>
      </c>
      <c r="E74" s="12"/>
      <c r="F74" s="1"/>
      <c r="G74" s="2">
        <f t="shared" si="32"/>
        <v>-1890.6000000000001</v>
      </c>
      <c r="H74" s="2">
        <f t="shared" si="32"/>
        <v>25538.699999999997</v>
      </c>
      <c r="I74" s="2">
        <f t="shared" si="32"/>
        <v>3536</v>
      </c>
      <c r="M74" s="2" t="str">
        <f t="shared" si="33"/>
        <v>-1890.6,25538.7</v>
      </c>
      <c r="P74" s="2">
        <v>3536</v>
      </c>
    </row>
    <row r="75" spans="1:18" x14ac:dyDescent="0.2">
      <c r="A75" s="12" t="s">
        <v>303</v>
      </c>
      <c r="B75" s="12">
        <v>-1.8937999999999999</v>
      </c>
      <c r="C75" s="12">
        <v>25.427800000000001</v>
      </c>
      <c r="D75" s="12">
        <v>0</v>
      </c>
      <c r="E75" s="12"/>
      <c r="F75" s="1"/>
      <c r="G75" s="23">
        <f t="shared" si="32"/>
        <v>-1893.8</v>
      </c>
      <c r="H75" s="23">
        <f t="shared" si="32"/>
        <v>25427.800000000003</v>
      </c>
      <c r="I75" s="23">
        <f t="shared" si="32"/>
        <v>0</v>
      </c>
      <c r="M75" s="2" t="str">
        <f t="shared" si="33"/>
        <v>-1893.8,25427.8</v>
      </c>
      <c r="P75" s="2">
        <v>0</v>
      </c>
    </row>
    <row r="76" spans="1:18" x14ac:dyDescent="0.2">
      <c r="M76" s="2" t="str">
        <f t="shared" si="33"/>
        <v>,</v>
      </c>
    </row>
    <row r="77" spans="1:18" x14ac:dyDescent="0.2">
      <c r="A77" s="41" t="s">
        <v>185</v>
      </c>
      <c r="B77" s="41">
        <v>2.4556</v>
      </c>
      <c r="C77" s="41">
        <v>37.849899999999998</v>
      </c>
      <c r="D77" s="41">
        <v>0</v>
      </c>
      <c r="E77" s="25"/>
      <c r="F77" s="20"/>
      <c r="G77" s="22">
        <f t="shared" ref="G77:I87" si="34">mm*B77</f>
        <v>2455.6</v>
      </c>
      <c r="H77" s="22">
        <f t="shared" si="34"/>
        <v>37849.9</v>
      </c>
      <c r="I77" s="22">
        <f t="shared" si="34"/>
        <v>0</v>
      </c>
      <c r="M77" s="2" t="str">
        <f t="shared" si="33"/>
        <v>2455.6,37849.9</v>
      </c>
      <c r="P77" s="2">
        <v>0</v>
      </c>
    </row>
    <row r="78" spans="1:18" x14ac:dyDescent="0.2">
      <c r="A78" s="41" t="s">
        <v>191</v>
      </c>
      <c r="B78" s="41">
        <v>1.5973999999999999</v>
      </c>
      <c r="C78" s="41">
        <v>37.057099999999998</v>
      </c>
      <c r="D78" s="41">
        <v>3.2416</v>
      </c>
      <c r="E78" s="25"/>
      <c r="F78" s="20"/>
      <c r="G78" s="22">
        <f t="shared" si="34"/>
        <v>1597.3999999999999</v>
      </c>
      <c r="H78" s="22">
        <f t="shared" si="34"/>
        <v>37057.1</v>
      </c>
      <c r="I78" s="22">
        <f t="shared" si="34"/>
        <v>3241.6</v>
      </c>
      <c r="M78" s="2" t="str">
        <f t="shared" si="33"/>
        <v>1597.4,37057.1</v>
      </c>
      <c r="P78" s="2">
        <v>3241.6</v>
      </c>
    </row>
    <row r="79" spans="1:18" x14ac:dyDescent="0.2">
      <c r="A79" s="41" t="s">
        <v>197</v>
      </c>
      <c r="B79" s="41">
        <v>0.58930000000000005</v>
      </c>
      <c r="C79" s="41">
        <v>35.930500000000002</v>
      </c>
      <c r="D79" s="41">
        <v>6.5810000000000004</v>
      </c>
      <c r="E79" s="25"/>
      <c r="F79" s="20"/>
      <c r="G79" s="22">
        <f t="shared" si="34"/>
        <v>589.30000000000007</v>
      </c>
      <c r="H79" s="22">
        <f t="shared" si="34"/>
        <v>35930.5</v>
      </c>
      <c r="I79" s="22">
        <f t="shared" si="34"/>
        <v>6581</v>
      </c>
      <c r="M79" s="2" t="str">
        <f t="shared" si="33"/>
        <v>589.3,35930.5</v>
      </c>
      <c r="P79" s="2">
        <v>6581</v>
      </c>
    </row>
    <row r="80" spans="1:18" x14ac:dyDescent="0.2">
      <c r="A80" s="41" t="s">
        <v>203</v>
      </c>
      <c r="B80" s="41">
        <v>-0.48520000000000002</v>
      </c>
      <c r="C80" s="41">
        <v>34.393799999999999</v>
      </c>
      <c r="D80" s="41">
        <v>9.6812000000000005</v>
      </c>
      <c r="E80" s="25"/>
      <c r="F80" s="20"/>
      <c r="G80" s="22">
        <f t="shared" si="34"/>
        <v>-485.20000000000005</v>
      </c>
      <c r="H80" s="22">
        <f t="shared" si="34"/>
        <v>34393.799999999996</v>
      </c>
      <c r="I80" s="22">
        <f t="shared" si="34"/>
        <v>9681.2000000000007</v>
      </c>
      <c r="M80" s="2" t="str">
        <f t="shared" si="33"/>
        <v>-485.2,34393.8</v>
      </c>
      <c r="P80" s="2">
        <v>9681.2000000000007</v>
      </c>
    </row>
    <row r="81" spans="1:18" x14ac:dyDescent="0.2">
      <c r="A81" s="41" t="s">
        <v>209</v>
      </c>
      <c r="B81" s="41">
        <v>-1.5442</v>
      </c>
      <c r="C81" s="41">
        <v>32.245399999999997</v>
      </c>
      <c r="D81" s="41">
        <v>12.221299999999999</v>
      </c>
      <c r="E81" s="25"/>
      <c r="F81" s="20"/>
      <c r="G81" s="22">
        <f t="shared" si="34"/>
        <v>-1544.2</v>
      </c>
      <c r="H81" s="22">
        <f t="shared" si="34"/>
        <v>32245.399999999998</v>
      </c>
      <c r="I81" s="22">
        <f t="shared" si="34"/>
        <v>12221.3</v>
      </c>
      <c r="M81" s="2" t="str">
        <f t="shared" si="33"/>
        <v>-1544.2,32245.4</v>
      </c>
      <c r="P81" s="2">
        <v>12221.3</v>
      </c>
    </row>
    <row r="82" spans="1:18" x14ac:dyDescent="0.2">
      <c r="A82" s="41" t="s">
        <v>215</v>
      </c>
      <c r="B82" s="41">
        <v>-2.1583000000000001</v>
      </c>
      <c r="C82" s="41">
        <v>30.252700000000001</v>
      </c>
      <c r="D82" s="41">
        <v>13.0501</v>
      </c>
      <c r="E82" s="25"/>
      <c r="F82" s="20"/>
      <c r="G82" s="22">
        <f t="shared" si="34"/>
        <v>-2158.3000000000002</v>
      </c>
      <c r="H82" s="22">
        <f t="shared" si="34"/>
        <v>30252.7</v>
      </c>
      <c r="I82" s="22">
        <f t="shared" si="34"/>
        <v>13050.1</v>
      </c>
      <c r="M82" s="2" t="str">
        <f t="shared" si="33"/>
        <v>-2158.3,30252.7</v>
      </c>
      <c r="P82" s="2">
        <v>13050.1</v>
      </c>
    </row>
    <row r="83" spans="1:18" x14ac:dyDescent="0.2">
      <c r="A83" s="12" t="s">
        <v>221</v>
      </c>
      <c r="B83" s="12">
        <v>-2.3029999999999999</v>
      </c>
      <c r="C83" s="12">
        <v>29.565300000000001</v>
      </c>
      <c r="D83" s="12">
        <v>12.9239</v>
      </c>
      <c r="E83" s="12"/>
      <c r="F83" s="1"/>
      <c r="G83" s="2">
        <f t="shared" si="34"/>
        <v>-2303</v>
      </c>
      <c r="H83" s="2">
        <f t="shared" si="34"/>
        <v>29565.3</v>
      </c>
      <c r="I83" s="2">
        <f t="shared" si="34"/>
        <v>12923.9</v>
      </c>
      <c r="M83" s="2" t="str">
        <f t="shared" si="33"/>
        <v>-2303,29565.3</v>
      </c>
      <c r="P83" s="2">
        <v>12923.9</v>
      </c>
    </row>
    <row r="84" spans="1:18" x14ac:dyDescent="0.2">
      <c r="A84" s="12" t="s">
        <v>227</v>
      </c>
      <c r="B84" s="12">
        <v>-2.5335999999999999</v>
      </c>
      <c r="C84" s="12">
        <v>27.665500000000002</v>
      </c>
      <c r="D84" s="12">
        <v>10.5596</v>
      </c>
      <c r="E84" s="12"/>
      <c r="F84" s="1"/>
      <c r="G84" s="2">
        <f t="shared" si="34"/>
        <v>-2533.6</v>
      </c>
      <c r="H84" s="2">
        <f t="shared" si="34"/>
        <v>27665.5</v>
      </c>
      <c r="I84" s="2">
        <f t="shared" si="34"/>
        <v>10559.6</v>
      </c>
      <c r="M84" s="2" t="str">
        <f t="shared" si="33"/>
        <v>-2533.6,27665.5</v>
      </c>
      <c r="P84" s="2">
        <v>10559.6</v>
      </c>
    </row>
    <row r="85" spans="1:18" x14ac:dyDescent="0.2">
      <c r="A85" s="12" t="s">
        <v>304</v>
      </c>
      <c r="B85" s="12">
        <v>-2.6002999999999998</v>
      </c>
      <c r="C85" s="12">
        <v>26.726800000000001</v>
      </c>
      <c r="D85" s="12">
        <v>7.1181999999999999</v>
      </c>
      <c r="E85" s="12"/>
      <c r="F85" s="1"/>
      <c r="G85" s="2">
        <f t="shared" si="34"/>
        <v>-2600.2999999999997</v>
      </c>
      <c r="H85" s="2">
        <f t="shared" si="34"/>
        <v>26726.799999999999</v>
      </c>
      <c r="I85" s="2">
        <f t="shared" si="34"/>
        <v>7118.2</v>
      </c>
      <c r="M85" s="2" t="str">
        <f t="shared" si="33"/>
        <v>-2600.3,26726.8</v>
      </c>
      <c r="P85" s="2">
        <v>7118.2</v>
      </c>
    </row>
    <row r="86" spans="1:18" x14ac:dyDescent="0.2">
      <c r="A86" s="12" t="s">
        <v>305</v>
      </c>
      <c r="B86" s="12">
        <v>-2.6217999999999999</v>
      </c>
      <c r="C86" s="12">
        <v>26.310500000000001</v>
      </c>
      <c r="D86" s="12">
        <v>3.4929000000000001</v>
      </c>
      <c r="E86" s="12"/>
      <c r="F86" s="1"/>
      <c r="G86" s="2">
        <f t="shared" si="34"/>
        <v>-2621.7999999999997</v>
      </c>
      <c r="H86" s="2">
        <f t="shared" si="34"/>
        <v>26310.5</v>
      </c>
      <c r="I86" s="2">
        <f t="shared" si="34"/>
        <v>3492.9</v>
      </c>
      <c r="M86" s="2" t="str">
        <f t="shared" si="33"/>
        <v>-2621.8,26310.5</v>
      </c>
      <c r="P86" s="2">
        <v>3492.9</v>
      </c>
    </row>
    <row r="87" spans="1:18" x14ac:dyDescent="0.2">
      <c r="A87" s="12" t="s">
        <v>306</v>
      </c>
      <c r="B87" s="12">
        <v>-2.6278000000000001</v>
      </c>
      <c r="C87" s="12">
        <v>26.1982</v>
      </c>
      <c r="D87" s="12">
        <v>-2.0000000000000001E-4</v>
      </c>
      <c r="E87" s="12"/>
      <c r="F87" s="1"/>
      <c r="G87" s="2">
        <f t="shared" si="34"/>
        <v>-2627.8</v>
      </c>
      <c r="H87" s="2">
        <f t="shared" si="34"/>
        <v>26198.2</v>
      </c>
      <c r="I87" s="2">
        <f t="shared" si="34"/>
        <v>-0.2</v>
      </c>
      <c r="M87" s="2" t="str">
        <f t="shared" si="33"/>
        <v>-2627.8,26198.2</v>
      </c>
      <c r="P87" s="2">
        <v>-0.2</v>
      </c>
    </row>
    <row r="88" spans="1:18" x14ac:dyDescent="0.2">
      <c r="M88" s="2" t="str">
        <f t="shared" si="33"/>
        <v>,</v>
      </c>
    </row>
    <row r="89" spans="1:18" x14ac:dyDescent="0.2">
      <c r="A89" s="41" t="s">
        <v>183</v>
      </c>
      <c r="B89" s="41">
        <v>2.6315</v>
      </c>
      <c r="C89" s="41">
        <v>38.922600000000003</v>
      </c>
      <c r="D89" s="41">
        <v>0</v>
      </c>
      <c r="E89" s="25"/>
      <c r="F89" s="20"/>
      <c r="G89" s="22">
        <f t="shared" ref="G89:I99" si="35">mm*B89</f>
        <v>2631.5</v>
      </c>
      <c r="H89" s="22">
        <f t="shared" si="35"/>
        <v>38922.600000000006</v>
      </c>
      <c r="I89" s="22">
        <f t="shared" si="35"/>
        <v>0</v>
      </c>
      <c r="M89" s="2" t="str">
        <f t="shared" si="33"/>
        <v>2631.5,38922.6</v>
      </c>
      <c r="P89" s="2">
        <v>0</v>
      </c>
    </row>
    <row r="90" spans="1:18" x14ac:dyDescent="0.2">
      <c r="A90" s="41" t="s">
        <v>189</v>
      </c>
      <c r="B90" s="41">
        <v>1.6115999999999999</v>
      </c>
      <c r="C90" s="41">
        <v>38.076099999999997</v>
      </c>
      <c r="D90" s="41">
        <v>3.5190999999999999</v>
      </c>
      <c r="E90" s="25"/>
      <c r="F90" s="20"/>
      <c r="G90" s="22">
        <f t="shared" si="35"/>
        <v>1611.6</v>
      </c>
      <c r="H90" s="22">
        <f t="shared" si="35"/>
        <v>38076.1</v>
      </c>
      <c r="I90" s="22">
        <f t="shared" si="35"/>
        <v>3519.1</v>
      </c>
      <c r="M90" s="2" t="str">
        <f t="shared" si="33"/>
        <v>1611.6,38076.1</v>
      </c>
      <c r="P90" s="2">
        <v>3519.1</v>
      </c>
      <c r="Q90" s="2">
        <v>38922.6</v>
      </c>
      <c r="R90" s="2">
        <v>0</v>
      </c>
    </row>
    <row r="91" spans="1:18" x14ac:dyDescent="0.2">
      <c r="A91" s="41" t="s">
        <v>195</v>
      </c>
      <c r="B91" s="41">
        <v>0.47299999999999998</v>
      </c>
      <c r="C91" s="41">
        <v>36.923099999999998</v>
      </c>
      <c r="D91" s="41">
        <v>6.9238</v>
      </c>
      <c r="E91" s="25"/>
      <c r="F91" s="20"/>
      <c r="G91" s="22">
        <f t="shared" si="35"/>
        <v>473</v>
      </c>
      <c r="H91" s="22">
        <f t="shared" si="35"/>
        <v>36923.1</v>
      </c>
      <c r="I91" s="22">
        <f t="shared" si="35"/>
        <v>6923.8</v>
      </c>
      <c r="M91" s="2" t="str">
        <f t="shared" si="33"/>
        <v>473,36923.1</v>
      </c>
      <c r="P91" s="2">
        <v>6923.8</v>
      </c>
      <c r="Q91" s="2">
        <v>39336.1132</v>
      </c>
      <c r="R91" s="2">
        <v>0</v>
      </c>
    </row>
    <row r="92" spans="1:18" x14ac:dyDescent="0.2">
      <c r="A92" s="41" t="s">
        <v>201</v>
      </c>
      <c r="B92" s="41">
        <v>-0.7681</v>
      </c>
      <c r="C92" s="41">
        <v>35.312100000000001</v>
      </c>
      <c r="D92" s="41">
        <v>10.119300000000001</v>
      </c>
      <c r="E92" s="25"/>
      <c r="F92" s="20"/>
      <c r="G92" s="22">
        <f t="shared" si="35"/>
        <v>-768.1</v>
      </c>
      <c r="H92" s="22">
        <f t="shared" si="35"/>
        <v>35312.1</v>
      </c>
      <c r="I92" s="22">
        <f t="shared" si="35"/>
        <v>10119.300000000001</v>
      </c>
      <c r="M92" s="2" t="str">
        <f t="shared" si="33"/>
        <v>-768.1,35312.1</v>
      </c>
      <c r="P92" s="2">
        <v>10119.300000000001</v>
      </c>
      <c r="Q92" s="2">
        <v>38543.484499999999</v>
      </c>
      <c r="R92" s="2">
        <v>0</v>
      </c>
    </row>
    <row r="93" spans="1:18" x14ac:dyDescent="0.2">
      <c r="A93" s="41" t="s">
        <v>207</v>
      </c>
      <c r="B93" s="41">
        <v>-2.0527000000000002</v>
      </c>
      <c r="C93" s="41">
        <v>32.947800000000001</v>
      </c>
      <c r="D93" s="41">
        <v>12.8249</v>
      </c>
      <c r="E93" s="25"/>
      <c r="F93" s="20"/>
      <c r="G93" s="22">
        <f t="shared" si="35"/>
        <v>-2052.7000000000003</v>
      </c>
      <c r="H93" s="22">
        <f t="shared" si="35"/>
        <v>32947.800000000003</v>
      </c>
      <c r="I93" s="22">
        <f t="shared" si="35"/>
        <v>12824.9</v>
      </c>
      <c r="M93" s="2" t="str">
        <f t="shared" si="33"/>
        <v>-2052.7,32947.8</v>
      </c>
      <c r="P93" s="2">
        <v>12824.9</v>
      </c>
      <c r="Q93" s="2">
        <v>36152.152600000001</v>
      </c>
      <c r="R93" s="2">
        <v>0</v>
      </c>
    </row>
    <row r="94" spans="1:18" x14ac:dyDescent="0.2">
      <c r="A94" s="41" t="s">
        <v>213</v>
      </c>
      <c r="B94" s="41">
        <v>-2.8839999999999999</v>
      </c>
      <c r="C94" s="41">
        <v>30.421600000000002</v>
      </c>
      <c r="D94" s="41">
        <v>13.8</v>
      </c>
      <c r="E94" s="25"/>
      <c r="F94" s="20"/>
      <c r="G94" s="22">
        <f t="shared" si="35"/>
        <v>-2884</v>
      </c>
      <c r="H94" s="22">
        <f t="shared" si="35"/>
        <v>30421.600000000002</v>
      </c>
      <c r="I94" s="22">
        <f t="shared" si="35"/>
        <v>13800</v>
      </c>
      <c r="M94" s="2" t="str">
        <f t="shared" si="33"/>
        <v>-2884,30421.6</v>
      </c>
      <c r="P94" s="2">
        <v>13800</v>
      </c>
      <c r="Q94" s="2">
        <v>36959.705000000002</v>
      </c>
      <c r="R94" s="2">
        <v>0</v>
      </c>
    </row>
    <row r="95" spans="1:18" x14ac:dyDescent="0.2">
      <c r="A95" s="12" t="s">
        <v>219</v>
      </c>
      <c r="B95" s="12">
        <v>-3.0804999999999998</v>
      </c>
      <c r="C95" s="12">
        <v>29.423999999999999</v>
      </c>
      <c r="D95" s="12">
        <v>13.625</v>
      </c>
      <c r="E95" s="12"/>
      <c r="F95" s="1"/>
      <c r="G95" s="2">
        <f t="shared" si="35"/>
        <v>-3080.5</v>
      </c>
      <c r="H95" s="2">
        <f t="shared" si="35"/>
        <v>29424</v>
      </c>
      <c r="I95" s="2">
        <f t="shared" si="35"/>
        <v>13625</v>
      </c>
      <c r="M95" s="2" t="str">
        <f t="shared" si="33"/>
        <v>-3080.5,29424</v>
      </c>
      <c r="P95" s="2">
        <v>13625</v>
      </c>
      <c r="Q95" s="2">
        <v>37727</v>
      </c>
      <c r="R95" s="2">
        <v>0</v>
      </c>
    </row>
    <row r="96" spans="1:18" x14ac:dyDescent="0.2">
      <c r="A96" s="12" t="s">
        <v>225</v>
      </c>
      <c r="B96" s="12">
        <v>-3.3216999999999999</v>
      </c>
      <c r="C96" s="12">
        <v>27.023099999999999</v>
      </c>
      <c r="D96" s="12">
        <v>10.8466</v>
      </c>
      <c r="E96" s="12"/>
      <c r="F96" s="1"/>
      <c r="G96" s="2">
        <f t="shared" si="35"/>
        <v>-3321.7</v>
      </c>
      <c r="H96" s="2">
        <f t="shared" si="35"/>
        <v>27023.1</v>
      </c>
      <c r="I96" s="2">
        <f t="shared" si="35"/>
        <v>10846.6</v>
      </c>
      <c r="M96" s="2" t="str">
        <f t="shared" si="33"/>
        <v>-3321.7,27023.1</v>
      </c>
      <c r="P96" s="2">
        <v>10846.6</v>
      </c>
    </row>
    <row r="97" spans="1:18" x14ac:dyDescent="0.2">
      <c r="A97" s="12" t="s">
        <v>307</v>
      </c>
      <c r="B97" s="12">
        <v>-3.3744999999999998</v>
      </c>
      <c r="C97" s="12">
        <v>26.0199</v>
      </c>
      <c r="D97" s="12">
        <f>7.2481</f>
        <v>7.2481</v>
      </c>
      <c r="E97" s="12"/>
      <c r="F97" s="1"/>
      <c r="G97" s="2">
        <f t="shared" si="35"/>
        <v>-3374.5</v>
      </c>
      <c r="H97" s="2">
        <f t="shared" si="35"/>
        <v>26019.9</v>
      </c>
      <c r="I97" s="2">
        <f t="shared" si="35"/>
        <v>7248.1</v>
      </c>
      <c r="M97" s="2" t="str">
        <f t="shared" si="33"/>
        <v>-3374.5,26019.9</v>
      </c>
      <c r="P97" s="2">
        <v>7248.1</v>
      </c>
      <c r="Q97" s="2">
        <v>37849.9</v>
      </c>
      <c r="R97" s="2">
        <v>0</v>
      </c>
    </row>
    <row r="98" spans="1:18" x14ac:dyDescent="0.2">
      <c r="A98" s="12" t="s">
        <v>308</v>
      </c>
      <c r="B98" s="1">
        <v>-3.3898999999999999</v>
      </c>
      <c r="C98" s="1">
        <v>25.5855</v>
      </c>
      <c r="D98" s="1">
        <v>3.5358000000000001</v>
      </c>
      <c r="E98" s="1"/>
      <c r="F98" s="1"/>
      <c r="G98" s="2">
        <f t="shared" si="35"/>
        <v>-3389.9</v>
      </c>
      <c r="H98" s="2">
        <f t="shared" si="35"/>
        <v>25585.5</v>
      </c>
      <c r="I98" s="2">
        <f t="shared" si="35"/>
        <v>3535.8</v>
      </c>
      <c r="M98" s="2" t="str">
        <f t="shared" si="33"/>
        <v>-3389.9,25585.5</v>
      </c>
      <c r="P98" s="2">
        <v>3535.8</v>
      </c>
    </row>
    <row r="99" spans="1:18" x14ac:dyDescent="0.2">
      <c r="A99" s="12" t="s">
        <v>309</v>
      </c>
      <c r="B99" s="1">
        <v>-3.3933</v>
      </c>
      <c r="C99" s="1">
        <v>25.469200000000001</v>
      </c>
      <c r="D99" s="1">
        <v>0</v>
      </c>
      <c r="E99" s="1"/>
      <c r="F99" s="1"/>
      <c r="G99" s="24">
        <f t="shared" si="35"/>
        <v>-3393.3</v>
      </c>
      <c r="H99" s="24">
        <f t="shared" si="35"/>
        <v>25469.200000000001</v>
      </c>
      <c r="I99" s="24">
        <f t="shared" si="35"/>
        <v>0</v>
      </c>
      <c r="M99" s="2" t="str">
        <f t="shared" si="33"/>
        <v>-3393.3,25469.2</v>
      </c>
      <c r="P99" s="2">
        <v>0</v>
      </c>
    </row>
    <row r="100" spans="1:18" x14ac:dyDescent="0.2">
      <c r="M100" s="2" t="str">
        <f t="shared" si="33"/>
        <v>,</v>
      </c>
    </row>
    <row r="101" spans="1:18" x14ac:dyDescent="0.2">
      <c r="A101" s="18" t="s">
        <v>311</v>
      </c>
      <c r="M101" s="2" t="str">
        <f t="shared" si="33"/>
        <v>,</v>
      </c>
    </row>
    <row r="102" spans="1:18" x14ac:dyDescent="0.2">
      <c r="A102" s="41" t="s">
        <v>184</v>
      </c>
      <c r="B102" s="41">
        <v>3.5371999999999999</v>
      </c>
      <c r="C102" s="41">
        <v>37.726999999999997</v>
      </c>
      <c r="D102" s="41">
        <f t="shared" ref="D102:D112" si="36">HO</f>
        <v>14</v>
      </c>
      <c r="E102" s="25"/>
      <c r="F102" s="20"/>
      <c r="G102" s="22">
        <f t="shared" ref="G102:G112" si="37">mm*B102</f>
        <v>3537.2</v>
      </c>
      <c r="H102" s="22">
        <f t="shared" ref="H102:H112" si="38">mm*C102</f>
        <v>37727</v>
      </c>
      <c r="I102" s="22">
        <f t="shared" ref="I102:I112" si="39">mm*D102</f>
        <v>14000</v>
      </c>
      <c r="M102" s="2" t="str">
        <f t="shared" si="33"/>
        <v>3537.2,37727</v>
      </c>
      <c r="P102" s="2">
        <v>14000</v>
      </c>
    </row>
    <row r="103" spans="1:18" x14ac:dyDescent="0.2">
      <c r="A103" s="41" t="s">
        <v>190</v>
      </c>
      <c r="B103" s="41">
        <v>2.6206</v>
      </c>
      <c r="C103" s="41">
        <v>36.966200000000001</v>
      </c>
      <c r="D103" s="41">
        <f t="shared" si="36"/>
        <v>14</v>
      </c>
      <c r="E103" s="25"/>
      <c r="F103" s="20"/>
      <c r="G103" s="22">
        <f t="shared" si="37"/>
        <v>2620.6</v>
      </c>
      <c r="H103" s="22">
        <f t="shared" si="38"/>
        <v>36966.199999999997</v>
      </c>
      <c r="I103" s="22">
        <f t="shared" si="39"/>
        <v>14000</v>
      </c>
      <c r="M103" s="2" t="str">
        <f t="shared" si="33"/>
        <v>2620.6,36966.2</v>
      </c>
      <c r="P103" s="2">
        <v>14000</v>
      </c>
    </row>
    <row r="104" spans="1:18" x14ac:dyDescent="0.2">
      <c r="A104" s="41" t="s">
        <v>196</v>
      </c>
      <c r="B104" s="41">
        <v>1.5965</v>
      </c>
      <c r="C104" s="41">
        <v>35.929200000000002</v>
      </c>
      <c r="D104" s="41">
        <f t="shared" si="36"/>
        <v>14</v>
      </c>
      <c r="E104" s="25"/>
      <c r="F104" s="20"/>
      <c r="G104" s="22">
        <f t="shared" si="37"/>
        <v>1596.5</v>
      </c>
      <c r="H104" s="22">
        <f t="shared" si="38"/>
        <v>35929.200000000004</v>
      </c>
      <c r="I104" s="22">
        <f t="shared" si="39"/>
        <v>14000</v>
      </c>
      <c r="M104" s="2" t="str">
        <f t="shared" si="33"/>
        <v>1596.5,35929.2</v>
      </c>
      <c r="P104" s="2">
        <v>14000</v>
      </c>
    </row>
    <row r="105" spans="1:18" x14ac:dyDescent="0.2">
      <c r="A105" s="41" t="s">
        <v>202</v>
      </c>
      <c r="B105" s="41">
        <v>0.48039999999999999</v>
      </c>
      <c r="C105" s="41">
        <v>34.480600000000003</v>
      </c>
      <c r="D105" s="41">
        <f t="shared" si="36"/>
        <v>14</v>
      </c>
      <c r="E105" s="25"/>
      <c r="F105" s="20"/>
      <c r="G105" s="22">
        <f t="shared" si="37"/>
        <v>480.4</v>
      </c>
      <c r="H105" s="22">
        <f t="shared" si="38"/>
        <v>34480.600000000006</v>
      </c>
      <c r="I105" s="22">
        <f t="shared" si="39"/>
        <v>14000</v>
      </c>
      <c r="M105" s="2" t="str">
        <f t="shared" si="33"/>
        <v>480.4,34480.6</v>
      </c>
      <c r="P105" s="2">
        <v>14000</v>
      </c>
    </row>
    <row r="106" spans="1:18" x14ac:dyDescent="0.2">
      <c r="A106" s="41" t="s">
        <v>208</v>
      </c>
      <c r="B106" s="41">
        <v>-0.67520000000000002</v>
      </c>
      <c r="C106" s="41">
        <v>32.354100000000003</v>
      </c>
      <c r="D106" s="41">
        <f t="shared" si="36"/>
        <v>14</v>
      </c>
      <c r="E106" s="25"/>
      <c r="F106" s="20"/>
      <c r="G106" s="22">
        <f t="shared" si="37"/>
        <v>-675.2</v>
      </c>
      <c r="H106" s="22">
        <f t="shared" si="38"/>
        <v>32354.100000000002</v>
      </c>
      <c r="I106" s="22">
        <f t="shared" si="39"/>
        <v>14000</v>
      </c>
      <c r="M106" s="2" t="str">
        <f t="shared" si="33"/>
        <v>-675.2,32354.1</v>
      </c>
      <c r="P106" s="2">
        <v>14000</v>
      </c>
    </row>
    <row r="107" spans="1:18" x14ac:dyDescent="0.2">
      <c r="A107" s="41" t="s">
        <v>214</v>
      </c>
      <c r="B107" s="41">
        <v>-1.423</v>
      </c>
      <c r="C107" s="41">
        <v>30.081700000000001</v>
      </c>
      <c r="D107" s="41">
        <f t="shared" si="36"/>
        <v>14</v>
      </c>
      <c r="E107" s="25"/>
      <c r="F107" s="20"/>
      <c r="G107" s="22">
        <f t="shared" si="37"/>
        <v>-1423</v>
      </c>
      <c r="H107" s="22">
        <f t="shared" si="38"/>
        <v>30081.7</v>
      </c>
      <c r="I107" s="22">
        <f t="shared" si="39"/>
        <v>14000</v>
      </c>
      <c r="M107" s="2" t="str">
        <f t="shared" si="33"/>
        <v>-1423,30081.7</v>
      </c>
      <c r="P107" s="2">
        <v>14000</v>
      </c>
    </row>
    <row r="108" spans="1:18" x14ac:dyDescent="0.2">
      <c r="A108" s="12" t="s">
        <v>220</v>
      </c>
      <c r="B108" s="12">
        <v>-1.5996999999999999</v>
      </c>
      <c r="C108" s="12">
        <v>29.1844</v>
      </c>
      <c r="D108" s="41">
        <f t="shared" si="36"/>
        <v>14</v>
      </c>
      <c r="E108" s="12"/>
      <c r="F108" s="1"/>
      <c r="G108" s="2">
        <f t="shared" si="37"/>
        <v>-1599.6999999999998</v>
      </c>
      <c r="H108" s="2">
        <f t="shared" si="38"/>
        <v>29184.400000000001</v>
      </c>
      <c r="I108" s="2">
        <f t="shared" si="39"/>
        <v>14000</v>
      </c>
      <c r="M108" s="2" t="str">
        <f t="shared" si="33"/>
        <v>-1599.7,29184.4</v>
      </c>
      <c r="P108" s="2">
        <v>14000</v>
      </c>
    </row>
    <row r="109" spans="1:18" x14ac:dyDescent="0.2">
      <c r="A109" s="12" t="s">
        <v>226</v>
      </c>
      <c r="B109" s="12">
        <v>-1.8249</v>
      </c>
      <c r="C109" s="12">
        <v>26.925699999999999</v>
      </c>
      <c r="D109" s="41">
        <f t="shared" si="36"/>
        <v>14</v>
      </c>
      <c r="E109" s="12"/>
      <c r="F109" s="1"/>
      <c r="G109" s="2">
        <f t="shared" si="37"/>
        <v>-1824.8999999999999</v>
      </c>
      <c r="H109" s="2">
        <f t="shared" si="38"/>
        <v>26925.7</v>
      </c>
      <c r="I109" s="2">
        <f t="shared" si="39"/>
        <v>14000</v>
      </c>
      <c r="M109" s="2" t="str">
        <f t="shared" si="33"/>
        <v>-1824.9,26925.7</v>
      </c>
      <c r="P109" s="2">
        <v>14000</v>
      </c>
    </row>
    <row r="110" spans="1:18" x14ac:dyDescent="0.2">
      <c r="A110" s="12" t="s">
        <v>301</v>
      </c>
      <c r="B110" s="12">
        <v>-1.8756999999999999</v>
      </c>
      <c r="C110" s="12">
        <v>25.958300000000001</v>
      </c>
      <c r="D110" s="41">
        <f t="shared" si="36"/>
        <v>14</v>
      </c>
      <c r="E110" s="12"/>
      <c r="F110" s="1"/>
      <c r="G110" s="2">
        <f t="shared" si="37"/>
        <v>-1875.6999999999998</v>
      </c>
      <c r="H110" s="2">
        <f t="shared" si="38"/>
        <v>25958.300000000003</v>
      </c>
      <c r="I110" s="2">
        <f t="shared" si="39"/>
        <v>14000</v>
      </c>
      <c r="M110" s="2" t="str">
        <f t="shared" si="33"/>
        <v>-1875.7,25958.3</v>
      </c>
      <c r="P110" s="2">
        <v>14000</v>
      </c>
    </row>
    <row r="111" spans="1:18" x14ac:dyDescent="0.2">
      <c r="A111" s="12" t="s">
        <v>302</v>
      </c>
      <c r="B111" s="12">
        <v>-1.8906000000000001</v>
      </c>
      <c r="C111" s="12">
        <v>25.538699999999999</v>
      </c>
      <c r="D111" s="41">
        <f t="shared" si="36"/>
        <v>14</v>
      </c>
      <c r="E111" s="12"/>
      <c r="F111" s="1"/>
      <c r="G111" s="2">
        <f t="shared" si="37"/>
        <v>-1890.6000000000001</v>
      </c>
      <c r="H111" s="2">
        <f t="shared" si="38"/>
        <v>25538.699999999997</v>
      </c>
      <c r="I111" s="2">
        <f t="shared" si="39"/>
        <v>14000</v>
      </c>
      <c r="M111" s="2" t="str">
        <f t="shared" si="33"/>
        <v>-1890.6,25538.7</v>
      </c>
      <c r="P111" s="2">
        <v>14000</v>
      </c>
    </row>
    <row r="112" spans="1:18" x14ac:dyDescent="0.2">
      <c r="A112" s="12" t="s">
        <v>303</v>
      </c>
      <c r="B112" s="12">
        <v>-1.8937999999999999</v>
      </c>
      <c r="C112" s="12">
        <v>25.427800000000001</v>
      </c>
      <c r="D112" s="41">
        <f t="shared" si="36"/>
        <v>14</v>
      </c>
      <c r="E112" s="12"/>
      <c r="F112" s="1"/>
      <c r="G112" s="2">
        <f t="shared" si="37"/>
        <v>-1893.8</v>
      </c>
      <c r="H112" s="2">
        <f t="shared" si="38"/>
        <v>25427.800000000003</v>
      </c>
      <c r="I112" s="2">
        <f t="shared" si="39"/>
        <v>14000</v>
      </c>
      <c r="M112" s="2" t="str">
        <f t="shared" si="33"/>
        <v>-1893.8,25427.8</v>
      </c>
      <c r="P112" s="2">
        <v>14000</v>
      </c>
    </row>
    <row r="113" spans="1:16" x14ac:dyDescent="0.2">
      <c r="M113" s="2" t="str">
        <f t="shared" si="33"/>
        <v>,</v>
      </c>
    </row>
    <row r="114" spans="1:16" x14ac:dyDescent="0.2">
      <c r="A114" s="41" t="s">
        <v>183</v>
      </c>
      <c r="B114" s="41">
        <v>2.6315</v>
      </c>
      <c r="C114" s="41">
        <v>38.922600000000003</v>
      </c>
      <c r="D114" s="41">
        <f t="shared" ref="D114:D124" si="40">HO</f>
        <v>14</v>
      </c>
      <c r="E114" s="25"/>
      <c r="F114" s="20"/>
      <c r="G114" s="22">
        <f t="shared" ref="G114:G124" si="41">mm*B114</f>
        <v>2631.5</v>
      </c>
      <c r="H114" s="22">
        <f t="shared" ref="H114:H124" si="42">mm*C114</f>
        <v>38922.600000000006</v>
      </c>
      <c r="I114" s="22">
        <f t="shared" ref="I114:I124" si="43">mm*D114</f>
        <v>14000</v>
      </c>
      <c r="M114" s="2" t="str">
        <f t="shared" si="33"/>
        <v>2631.5,38922.6</v>
      </c>
      <c r="P114" s="2">
        <v>14000</v>
      </c>
    </row>
    <row r="115" spans="1:16" x14ac:dyDescent="0.2">
      <c r="A115" s="41" t="s">
        <v>189</v>
      </c>
      <c r="B115" s="41">
        <v>1.6115999999999999</v>
      </c>
      <c r="C115" s="41">
        <v>38.076099999999997</v>
      </c>
      <c r="D115" s="41">
        <f t="shared" si="40"/>
        <v>14</v>
      </c>
      <c r="E115" s="25"/>
      <c r="F115" s="20"/>
      <c r="G115" s="22">
        <f t="shared" si="41"/>
        <v>1611.6</v>
      </c>
      <c r="H115" s="22">
        <f t="shared" si="42"/>
        <v>38076.1</v>
      </c>
      <c r="I115" s="22">
        <f t="shared" si="43"/>
        <v>14000</v>
      </c>
      <c r="M115" s="2" t="str">
        <f t="shared" si="33"/>
        <v>1611.6,38076.1</v>
      </c>
      <c r="P115" s="2">
        <v>14000</v>
      </c>
    </row>
    <row r="116" spans="1:16" x14ac:dyDescent="0.2">
      <c r="A116" s="41" t="s">
        <v>195</v>
      </c>
      <c r="B116" s="41">
        <v>0.47299999999999998</v>
      </c>
      <c r="C116" s="41">
        <v>36.923099999999998</v>
      </c>
      <c r="D116" s="41">
        <f t="shared" si="40"/>
        <v>14</v>
      </c>
      <c r="E116" s="25"/>
      <c r="F116" s="20"/>
      <c r="G116" s="22">
        <f t="shared" si="41"/>
        <v>473</v>
      </c>
      <c r="H116" s="22">
        <f t="shared" si="42"/>
        <v>36923.1</v>
      </c>
      <c r="I116" s="22">
        <f t="shared" si="43"/>
        <v>14000</v>
      </c>
      <c r="M116" s="2" t="str">
        <f t="shared" si="33"/>
        <v>473,36923.1</v>
      </c>
      <c r="P116" s="2">
        <v>14000</v>
      </c>
    </row>
    <row r="117" spans="1:16" x14ac:dyDescent="0.2">
      <c r="A117" s="41" t="s">
        <v>201</v>
      </c>
      <c r="B117" s="41">
        <v>-0.7681</v>
      </c>
      <c r="C117" s="41">
        <v>35.312100000000001</v>
      </c>
      <c r="D117" s="41">
        <f t="shared" si="40"/>
        <v>14</v>
      </c>
      <c r="E117" s="25"/>
      <c r="F117" s="20"/>
      <c r="G117" s="22">
        <f t="shared" si="41"/>
        <v>-768.1</v>
      </c>
      <c r="H117" s="22">
        <f t="shared" si="42"/>
        <v>35312.1</v>
      </c>
      <c r="I117" s="22">
        <f t="shared" si="43"/>
        <v>14000</v>
      </c>
      <c r="M117" s="2" t="str">
        <f t="shared" si="33"/>
        <v>-768.1,35312.1</v>
      </c>
      <c r="P117" s="2">
        <v>14000</v>
      </c>
    </row>
    <row r="118" spans="1:16" x14ac:dyDescent="0.2">
      <c r="A118" s="41" t="s">
        <v>207</v>
      </c>
      <c r="B118" s="41">
        <v>-2.0527000000000002</v>
      </c>
      <c r="C118" s="41">
        <v>32.947800000000001</v>
      </c>
      <c r="D118" s="41">
        <f t="shared" si="40"/>
        <v>14</v>
      </c>
      <c r="E118" s="25"/>
      <c r="F118" s="20"/>
      <c r="G118" s="22">
        <f t="shared" si="41"/>
        <v>-2052.7000000000003</v>
      </c>
      <c r="H118" s="22">
        <f t="shared" si="42"/>
        <v>32947.800000000003</v>
      </c>
      <c r="I118" s="22">
        <f t="shared" si="43"/>
        <v>14000</v>
      </c>
      <c r="M118" s="2" t="str">
        <f t="shared" si="33"/>
        <v>-2052.7,32947.8</v>
      </c>
      <c r="P118" s="2">
        <v>14000</v>
      </c>
    </row>
    <row r="119" spans="1:16" x14ac:dyDescent="0.2">
      <c r="A119" s="41" t="s">
        <v>213</v>
      </c>
      <c r="B119" s="41">
        <v>-2.8839999999999999</v>
      </c>
      <c r="C119" s="41">
        <v>30.421600000000002</v>
      </c>
      <c r="D119" s="41">
        <f t="shared" si="40"/>
        <v>14</v>
      </c>
      <c r="E119" s="25"/>
      <c r="F119" s="20"/>
      <c r="G119" s="22">
        <f t="shared" si="41"/>
        <v>-2884</v>
      </c>
      <c r="H119" s="22">
        <f t="shared" si="42"/>
        <v>30421.600000000002</v>
      </c>
      <c r="I119" s="22">
        <f t="shared" si="43"/>
        <v>14000</v>
      </c>
      <c r="M119" s="2" t="str">
        <f t="shared" si="33"/>
        <v>-2884,30421.6</v>
      </c>
      <c r="P119" s="2">
        <v>14000</v>
      </c>
    </row>
    <row r="120" spans="1:16" x14ac:dyDescent="0.2">
      <c r="A120" s="12" t="s">
        <v>219</v>
      </c>
      <c r="B120" s="12">
        <v>-3.0804999999999998</v>
      </c>
      <c r="C120" s="12">
        <v>29.423999999999999</v>
      </c>
      <c r="D120" s="41">
        <f t="shared" si="40"/>
        <v>14</v>
      </c>
      <c r="E120" s="12"/>
      <c r="F120" s="1"/>
      <c r="G120" s="2">
        <f t="shared" si="41"/>
        <v>-3080.5</v>
      </c>
      <c r="H120" s="2">
        <f t="shared" si="42"/>
        <v>29424</v>
      </c>
      <c r="I120" s="2">
        <f t="shared" si="43"/>
        <v>14000</v>
      </c>
      <c r="M120" s="2" t="str">
        <f t="shared" si="33"/>
        <v>-3080.5,29424</v>
      </c>
      <c r="P120" s="2">
        <v>14000</v>
      </c>
    </row>
    <row r="121" spans="1:16" x14ac:dyDescent="0.2">
      <c r="A121" s="12" t="s">
        <v>225</v>
      </c>
      <c r="B121" s="12">
        <v>-3.3216999999999999</v>
      </c>
      <c r="C121" s="12">
        <v>27.023099999999999</v>
      </c>
      <c r="D121" s="41">
        <f t="shared" si="40"/>
        <v>14</v>
      </c>
      <c r="E121" s="12"/>
      <c r="F121" s="1"/>
      <c r="G121" s="2">
        <f t="shared" si="41"/>
        <v>-3321.7</v>
      </c>
      <c r="H121" s="2">
        <f t="shared" si="42"/>
        <v>27023.1</v>
      </c>
      <c r="I121" s="2">
        <f t="shared" si="43"/>
        <v>14000</v>
      </c>
      <c r="M121" s="2" t="str">
        <f t="shared" si="33"/>
        <v>-3321.7,27023.1</v>
      </c>
      <c r="P121" s="2">
        <v>14000</v>
      </c>
    </row>
    <row r="122" spans="1:16" x14ac:dyDescent="0.2">
      <c r="A122" s="12" t="s">
        <v>307</v>
      </c>
      <c r="B122" s="12">
        <v>-3.3744999999999998</v>
      </c>
      <c r="C122" s="12">
        <v>26.0199</v>
      </c>
      <c r="D122" s="41">
        <f t="shared" si="40"/>
        <v>14</v>
      </c>
      <c r="E122" s="12"/>
      <c r="F122" s="1"/>
      <c r="G122" s="2">
        <f t="shared" si="41"/>
        <v>-3374.5</v>
      </c>
      <c r="H122" s="2">
        <f t="shared" si="42"/>
        <v>26019.9</v>
      </c>
      <c r="I122" s="2">
        <f t="shared" si="43"/>
        <v>14000</v>
      </c>
      <c r="M122" s="2" t="str">
        <f t="shared" si="33"/>
        <v>-3374.5,26019.9</v>
      </c>
      <c r="P122" s="2">
        <v>14000</v>
      </c>
    </row>
    <row r="123" spans="1:16" x14ac:dyDescent="0.2">
      <c r="A123" s="12" t="s">
        <v>308</v>
      </c>
      <c r="B123" s="1">
        <v>-3.3898999999999999</v>
      </c>
      <c r="C123" s="1">
        <v>25.5855</v>
      </c>
      <c r="D123" s="41">
        <f t="shared" si="40"/>
        <v>14</v>
      </c>
      <c r="E123" s="1"/>
      <c r="F123" s="1"/>
      <c r="G123" s="2">
        <f t="shared" si="41"/>
        <v>-3389.9</v>
      </c>
      <c r="H123" s="2">
        <f t="shared" si="42"/>
        <v>25585.5</v>
      </c>
      <c r="I123" s="2">
        <f t="shared" si="43"/>
        <v>14000</v>
      </c>
      <c r="M123" s="2" t="str">
        <f t="shared" si="33"/>
        <v>-3389.9,25585.5</v>
      </c>
      <c r="P123" s="2">
        <v>14000</v>
      </c>
    </row>
    <row r="124" spans="1:16" x14ac:dyDescent="0.2">
      <c r="A124" s="12" t="s">
        <v>309</v>
      </c>
      <c r="B124" s="1">
        <v>-3.3933</v>
      </c>
      <c r="C124" s="1">
        <v>25.469200000000001</v>
      </c>
      <c r="D124" s="41">
        <f t="shared" si="40"/>
        <v>14</v>
      </c>
      <c r="E124" s="1"/>
      <c r="F124" s="1"/>
      <c r="G124" s="2">
        <f t="shared" si="41"/>
        <v>-3393.3</v>
      </c>
      <c r="H124" s="2">
        <f t="shared" si="42"/>
        <v>25469.200000000001</v>
      </c>
      <c r="I124" s="2">
        <f t="shared" si="43"/>
        <v>14000</v>
      </c>
      <c r="M124" s="2" t="str">
        <f t="shared" si="33"/>
        <v>-3393.3,25469.2</v>
      </c>
      <c r="P124" s="2">
        <v>14000</v>
      </c>
    </row>
    <row r="127" spans="1:16" x14ac:dyDescent="0.2">
      <c r="A127" s="41" t="s">
        <v>184</v>
      </c>
      <c r="B127" s="41">
        <v>3.5371999999999999</v>
      </c>
      <c r="C127" s="41">
        <v>37.726999999999997</v>
      </c>
      <c r="D127" s="41">
        <v>0</v>
      </c>
      <c r="E127" s="12"/>
      <c r="F127" s="1"/>
      <c r="G127" s="2">
        <f t="shared" ref="G127:G137" si="44">mm*B127</f>
        <v>3537.2</v>
      </c>
      <c r="H127" s="2">
        <f t="shared" ref="H127:H137" si="45">mm*C127</f>
        <v>37727</v>
      </c>
      <c r="I127" s="2">
        <f t="shared" ref="I127:I137" si="46">mm*D127</f>
        <v>0</v>
      </c>
      <c r="P127" s="2">
        <v>0</v>
      </c>
    </row>
    <row r="128" spans="1:16" x14ac:dyDescent="0.2">
      <c r="A128" s="41" t="s">
        <v>190</v>
      </c>
      <c r="B128" s="41">
        <v>2.6206</v>
      </c>
      <c r="C128" s="41">
        <v>36.966200000000001</v>
      </c>
      <c r="D128" s="41">
        <v>0</v>
      </c>
      <c r="E128" s="12"/>
      <c r="F128" s="1"/>
      <c r="G128" s="2">
        <f t="shared" si="44"/>
        <v>2620.6</v>
      </c>
      <c r="H128" s="2">
        <f t="shared" si="45"/>
        <v>36966.199999999997</v>
      </c>
      <c r="I128" s="2">
        <f t="shared" si="46"/>
        <v>0</v>
      </c>
      <c r="P128" s="2">
        <v>0</v>
      </c>
    </row>
    <row r="129" spans="1:16" x14ac:dyDescent="0.2">
      <c r="A129" s="41" t="s">
        <v>196</v>
      </c>
      <c r="B129" s="41">
        <v>1.5965</v>
      </c>
      <c r="C129" s="41">
        <v>35.929200000000002</v>
      </c>
      <c r="D129" s="41">
        <v>0</v>
      </c>
      <c r="E129" s="12"/>
      <c r="F129" s="1"/>
      <c r="G129" s="2">
        <f t="shared" si="44"/>
        <v>1596.5</v>
      </c>
      <c r="H129" s="2">
        <f t="shared" si="45"/>
        <v>35929.200000000004</v>
      </c>
      <c r="I129" s="2">
        <f t="shared" si="46"/>
        <v>0</v>
      </c>
      <c r="P129" s="2">
        <v>0</v>
      </c>
    </row>
    <row r="130" spans="1:16" x14ac:dyDescent="0.2">
      <c r="A130" s="41" t="s">
        <v>202</v>
      </c>
      <c r="B130" s="41">
        <v>0.48039999999999999</v>
      </c>
      <c r="C130" s="41">
        <v>34.480600000000003</v>
      </c>
      <c r="D130" s="41">
        <v>0</v>
      </c>
      <c r="E130" s="12"/>
      <c r="F130" s="1"/>
      <c r="G130" s="2">
        <f t="shared" si="44"/>
        <v>480.4</v>
      </c>
      <c r="H130" s="2">
        <f t="shared" si="45"/>
        <v>34480.600000000006</v>
      </c>
      <c r="I130" s="2">
        <f t="shared" si="46"/>
        <v>0</v>
      </c>
      <c r="P130" s="2">
        <v>0</v>
      </c>
    </row>
    <row r="131" spans="1:16" x14ac:dyDescent="0.2">
      <c r="A131" s="41" t="s">
        <v>208</v>
      </c>
      <c r="B131" s="41">
        <v>-0.67520000000000002</v>
      </c>
      <c r="C131" s="41">
        <v>32.354100000000003</v>
      </c>
      <c r="D131" s="41">
        <v>0</v>
      </c>
      <c r="E131" s="12"/>
      <c r="F131" s="1"/>
      <c r="G131" s="2">
        <f t="shared" si="44"/>
        <v>-675.2</v>
      </c>
      <c r="H131" s="2">
        <f t="shared" si="45"/>
        <v>32354.100000000002</v>
      </c>
      <c r="I131" s="2">
        <f t="shared" si="46"/>
        <v>0</v>
      </c>
      <c r="P131" s="2">
        <v>0</v>
      </c>
    </row>
    <row r="132" spans="1:16" x14ac:dyDescent="0.2">
      <c r="A132" s="41" t="s">
        <v>214</v>
      </c>
      <c r="B132" s="41">
        <v>-1.423</v>
      </c>
      <c r="C132" s="41">
        <v>30.081700000000001</v>
      </c>
      <c r="D132" s="41">
        <v>0</v>
      </c>
      <c r="E132" s="12"/>
      <c r="F132" s="1"/>
      <c r="G132" s="2">
        <f t="shared" si="44"/>
        <v>-1423</v>
      </c>
      <c r="H132" s="2">
        <f t="shared" si="45"/>
        <v>30081.7</v>
      </c>
      <c r="I132" s="2">
        <f t="shared" si="46"/>
        <v>0</v>
      </c>
      <c r="P132" s="2">
        <v>0</v>
      </c>
    </row>
    <row r="133" spans="1:16" x14ac:dyDescent="0.2">
      <c r="A133" s="12" t="s">
        <v>220</v>
      </c>
      <c r="B133" s="12">
        <v>-1.5996999999999999</v>
      </c>
      <c r="C133" s="12">
        <v>29.1844</v>
      </c>
      <c r="D133" s="12">
        <v>0</v>
      </c>
      <c r="E133" s="12"/>
      <c r="F133" s="1"/>
      <c r="G133" s="2">
        <f t="shared" si="44"/>
        <v>-1599.6999999999998</v>
      </c>
      <c r="H133" s="2">
        <f t="shared" si="45"/>
        <v>29184.400000000001</v>
      </c>
      <c r="I133" s="2">
        <f t="shared" si="46"/>
        <v>0</v>
      </c>
      <c r="P133" s="2">
        <v>0</v>
      </c>
    </row>
    <row r="134" spans="1:16" x14ac:dyDescent="0.2">
      <c r="A134" s="12" t="s">
        <v>226</v>
      </c>
      <c r="B134" s="12">
        <v>-1.8249</v>
      </c>
      <c r="C134" s="12">
        <v>26.925699999999999</v>
      </c>
      <c r="D134" s="12">
        <v>0</v>
      </c>
      <c r="E134" s="12"/>
      <c r="F134" s="1"/>
      <c r="G134" s="2">
        <f t="shared" si="44"/>
        <v>-1824.8999999999999</v>
      </c>
      <c r="H134" s="2">
        <f t="shared" si="45"/>
        <v>26925.7</v>
      </c>
      <c r="I134" s="2">
        <f t="shared" si="46"/>
        <v>0</v>
      </c>
      <c r="P134" s="2">
        <v>0</v>
      </c>
    </row>
    <row r="135" spans="1:16" x14ac:dyDescent="0.2">
      <c r="A135" s="12" t="s">
        <v>301</v>
      </c>
      <c r="B135" s="12">
        <v>-1.8756999999999999</v>
      </c>
      <c r="C135" s="12">
        <v>25.958300000000001</v>
      </c>
      <c r="D135" s="12">
        <v>0</v>
      </c>
      <c r="E135" s="12"/>
      <c r="F135" s="1"/>
      <c r="G135" s="2">
        <f t="shared" si="44"/>
        <v>-1875.6999999999998</v>
      </c>
      <c r="H135" s="2">
        <f t="shared" si="45"/>
        <v>25958.300000000003</v>
      </c>
      <c r="I135" s="2">
        <f t="shared" si="46"/>
        <v>0</v>
      </c>
      <c r="P135" s="2">
        <v>0</v>
      </c>
    </row>
    <row r="136" spans="1:16" x14ac:dyDescent="0.2">
      <c r="A136" s="12" t="s">
        <v>302</v>
      </c>
      <c r="B136" s="12">
        <v>-1.8906000000000001</v>
      </c>
      <c r="C136" s="12">
        <v>25.538699999999999</v>
      </c>
      <c r="D136" s="12">
        <v>0</v>
      </c>
      <c r="E136" s="12"/>
      <c r="F136" s="1"/>
      <c r="G136" s="2">
        <f t="shared" si="44"/>
        <v>-1890.6000000000001</v>
      </c>
      <c r="H136" s="2">
        <f t="shared" si="45"/>
        <v>25538.699999999997</v>
      </c>
      <c r="I136" s="2">
        <f t="shared" si="46"/>
        <v>0</v>
      </c>
      <c r="P136" s="2">
        <v>0</v>
      </c>
    </row>
    <row r="137" spans="1:16" x14ac:dyDescent="0.2">
      <c r="A137" s="12" t="s">
        <v>303</v>
      </c>
      <c r="B137" s="12">
        <v>-1.8937999999999999</v>
      </c>
      <c r="C137" s="12">
        <v>25.427800000000001</v>
      </c>
      <c r="D137" s="12">
        <v>0</v>
      </c>
      <c r="E137" s="12"/>
      <c r="F137" s="1"/>
      <c r="G137" s="2">
        <f t="shared" si="44"/>
        <v>-1893.8</v>
      </c>
      <c r="H137" s="2">
        <f t="shared" si="45"/>
        <v>25427.800000000003</v>
      </c>
      <c r="I137" s="2">
        <f t="shared" si="46"/>
        <v>0</v>
      </c>
      <c r="P137" s="2">
        <v>0</v>
      </c>
    </row>
    <row r="139" spans="1:16" x14ac:dyDescent="0.2">
      <c r="A139" s="41" t="s">
        <v>183</v>
      </c>
      <c r="B139" s="41">
        <v>2.6315</v>
      </c>
      <c r="C139" s="41">
        <v>38.922600000000003</v>
      </c>
      <c r="D139" s="41">
        <v>0</v>
      </c>
      <c r="E139" s="12"/>
      <c r="F139" s="1"/>
      <c r="G139" s="2">
        <f t="shared" ref="G139:G149" si="47">mm*B139</f>
        <v>2631.5</v>
      </c>
      <c r="H139" s="2">
        <f t="shared" ref="H139:H149" si="48">mm*C139</f>
        <v>38922.600000000006</v>
      </c>
      <c r="I139" s="2">
        <f t="shared" ref="I139:I149" si="49">mm*D139</f>
        <v>0</v>
      </c>
      <c r="P139" s="2">
        <v>0</v>
      </c>
    </row>
    <row r="140" spans="1:16" x14ac:dyDescent="0.2">
      <c r="A140" s="41" t="s">
        <v>189</v>
      </c>
      <c r="B140" s="41">
        <v>1.6115999999999999</v>
      </c>
      <c r="C140" s="41">
        <v>38.076099999999997</v>
      </c>
      <c r="D140" s="41">
        <v>0</v>
      </c>
      <c r="E140" s="12"/>
      <c r="F140" s="1"/>
      <c r="G140" s="2">
        <f t="shared" si="47"/>
        <v>1611.6</v>
      </c>
      <c r="H140" s="2">
        <f t="shared" si="48"/>
        <v>38076.1</v>
      </c>
      <c r="I140" s="2">
        <f t="shared" si="49"/>
        <v>0</v>
      </c>
      <c r="P140" s="2">
        <v>0</v>
      </c>
    </row>
    <row r="141" spans="1:16" x14ac:dyDescent="0.2">
      <c r="A141" s="41" t="s">
        <v>195</v>
      </c>
      <c r="B141" s="41">
        <v>0.47299999999999998</v>
      </c>
      <c r="C141" s="41">
        <v>36.923099999999998</v>
      </c>
      <c r="D141" s="41">
        <v>0</v>
      </c>
      <c r="E141" s="12"/>
      <c r="F141" s="1"/>
      <c r="G141" s="2">
        <f t="shared" si="47"/>
        <v>473</v>
      </c>
      <c r="H141" s="2">
        <f t="shared" si="48"/>
        <v>36923.1</v>
      </c>
      <c r="I141" s="2">
        <f t="shared" si="49"/>
        <v>0</v>
      </c>
      <c r="P141" s="2">
        <v>0</v>
      </c>
    </row>
    <row r="142" spans="1:16" x14ac:dyDescent="0.2">
      <c r="A142" s="41" t="s">
        <v>201</v>
      </c>
      <c r="B142" s="41">
        <v>-0.7681</v>
      </c>
      <c r="C142" s="41">
        <v>35.312100000000001</v>
      </c>
      <c r="D142" s="41">
        <v>0</v>
      </c>
      <c r="E142" s="12"/>
      <c r="F142" s="1"/>
      <c r="G142" s="2">
        <f t="shared" si="47"/>
        <v>-768.1</v>
      </c>
      <c r="H142" s="2">
        <f t="shared" si="48"/>
        <v>35312.1</v>
      </c>
      <c r="I142" s="2">
        <f t="shared" si="49"/>
        <v>0</v>
      </c>
      <c r="P142" s="2">
        <v>0</v>
      </c>
    </row>
    <row r="143" spans="1:16" x14ac:dyDescent="0.2">
      <c r="A143" s="41" t="s">
        <v>207</v>
      </c>
      <c r="B143" s="41">
        <v>-2.0527000000000002</v>
      </c>
      <c r="C143" s="41">
        <v>32.947800000000001</v>
      </c>
      <c r="D143" s="41">
        <v>0</v>
      </c>
      <c r="E143" s="12"/>
      <c r="F143" s="1"/>
      <c r="G143" s="2">
        <f t="shared" si="47"/>
        <v>-2052.7000000000003</v>
      </c>
      <c r="H143" s="2">
        <f t="shared" si="48"/>
        <v>32947.800000000003</v>
      </c>
      <c r="I143" s="2">
        <f t="shared" si="49"/>
        <v>0</v>
      </c>
      <c r="P143" s="2">
        <v>0</v>
      </c>
    </row>
    <row r="144" spans="1:16" x14ac:dyDescent="0.2">
      <c r="A144" s="41" t="s">
        <v>213</v>
      </c>
      <c r="B144" s="41">
        <v>-2.8839999999999999</v>
      </c>
      <c r="C144" s="41">
        <v>30.421600000000002</v>
      </c>
      <c r="D144" s="41">
        <v>0</v>
      </c>
      <c r="E144" s="12"/>
      <c r="F144" s="1"/>
      <c r="G144" s="2">
        <f t="shared" si="47"/>
        <v>-2884</v>
      </c>
      <c r="H144" s="2">
        <f t="shared" si="48"/>
        <v>30421.600000000002</v>
      </c>
      <c r="I144" s="2">
        <f t="shared" si="49"/>
        <v>0</v>
      </c>
      <c r="P144" s="2">
        <v>0</v>
      </c>
    </row>
    <row r="145" spans="1:16" x14ac:dyDescent="0.2">
      <c r="A145" s="12" t="s">
        <v>219</v>
      </c>
      <c r="B145" s="12">
        <v>-3.0804999999999998</v>
      </c>
      <c r="C145" s="12">
        <v>29.423999999999999</v>
      </c>
      <c r="D145" s="12">
        <v>0</v>
      </c>
      <c r="E145" s="12"/>
      <c r="F145" s="1"/>
      <c r="G145" s="2">
        <f t="shared" si="47"/>
        <v>-3080.5</v>
      </c>
      <c r="H145" s="2">
        <f t="shared" si="48"/>
        <v>29424</v>
      </c>
      <c r="I145" s="2">
        <f t="shared" si="49"/>
        <v>0</v>
      </c>
      <c r="P145" s="2">
        <v>0</v>
      </c>
    </row>
    <row r="146" spans="1:16" x14ac:dyDescent="0.2">
      <c r="A146" s="12" t="s">
        <v>225</v>
      </c>
      <c r="B146" s="12">
        <v>-3.3216999999999999</v>
      </c>
      <c r="C146" s="12">
        <v>27.023099999999999</v>
      </c>
      <c r="D146" s="12">
        <v>0</v>
      </c>
      <c r="E146" s="12"/>
      <c r="F146" s="1"/>
      <c r="G146" s="2">
        <f t="shared" si="47"/>
        <v>-3321.7</v>
      </c>
      <c r="H146" s="2">
        <f t="shared" si="48"/>
        <v>27023.1</v>
      </c>
      <c r="I146" s="2">
        <f t="shared" si="49"/>
        <v>0</v>
      </c>
      <c r="P146" s="2">
        <v>0</v>
      </c>
    </row>
    <row r="147" spans="1:16" x14ac:dyDescent="0.2">
      <c r="A147" s="12" t="s">
        <v>307</v>
      </c>
      <c r="B147" s="12">
        <v>-3.3744999999999998</v>
      </c>
      <c r="C147" s="12">
        <v>26.0199</v>
      </c>
      <c r="D147" s="12">
        <v>0</v>
      </c>
      <c r="E147" s="12"/>
      <c r="F147" s="1"/>
      <c r="G147" s="2">
        <f t="shared" si="47"/>
        <v>-3374.5</v>
      </c>
      <c r="H147" s="2">
        <f t="shared" si="48"/>
        <v>26019.9</v>
      </c>
      <c r="I147" s="2">
        <f t="shared" si="49"/>
        <v>0</v>
      </c>
      <c r="P147" s="2">
        <v>0</v>
      </c>
    </row>
    <row r="148" spans="1:16" x14ac:dyDescent="0.2">
      <c r="A148" s="12" t="s">
        <v>308</v>
      </c>
      <c r="B148" s="1">
        <v>-3.3898999999999999</v>
      </c>
      <c r="C148" s="1">
        <v>25.5855</v>
      </c>
      <c r="D148" s="12">
        <v>0</v>
      </c>
      <c r="E148" s="1"/>
      <c r="F148" s="1"/>
      <c r="G148" s="2">
        <f t="shared" si="47"/>
        <v>-3389.9</v>
      </c>
      <c r="H148" s="2">
        <f t="shared" si="48"/>
        <v>25585.5</v>
      </c>
      <c r="I148" s="2">
        <f t="shared" si="49"/>
        <v>0</v>
      </c>
      <c r="P148" s="2">
        <v>0</v>
      </c>
    </row>
    <row r="149" spans="1:16" x14ac:dyDescent="0.2">
      <c r="A149" s="12" t="s">
        <v>309</v>
      </c>
      <c r="B149" s="1">
        <v>-3.3933</v>
      </c>
      <c r="C149" s="1">
        <v>25.469200000000001</v>
      </c>
      <c r="D149" s="12">
        <v>0</v>
      </c>
      <c r="E149" s="1"/>
      <c r="F149" s="1"/>
      <c r="G149" s="2">
        <f t="shared" si="47"/>
        <v>-3393.3</v>
      </c>
      <c r="H149" s="2">
        <f t="shared" si="48"/>
        <v>25469.200000000001</v>
      </c>
      <c r="I149" s="2">
        <f t="shared" si="49"/>
        <v>0</v>
      </c>
      <c r="P149" s="2">
        <v>0</v>
      </c>
    </row>
  </sheetData>
  <autoFilter ref="A1:R12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>
      <pane ySplit="2" topLeftCell="A3" activePane="bottomLeft" state="frozen"/>
      <selection pane="bottomLeft" activeCell="G37" sqref="G37"/>
    </sheetView>
  </sheetViews>
  <sheetFormatPr defaultRowHeight="12.75" x14ac:dyDescent="0.2"/>
  <cols>
    <col min="1" max="1" width="23.6640625" customWidth="1"/>
    <col min="2" max="2" width="15.1640625" customWidth="1"/>
    <col min="3" max="3" width="14" customWidth="1"/>
    <col min="4" max="4" width="15" customWidth="1"/>
    <col min="7" max="7" width="16.33203125" customWidth="1"/>
    <col min="8" max="8" width="14" customWidth="1"/>
    <col min="9" max="9" width="1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115</v>
      </c>
      <c r="B2" s="1" t="s">
        <v>0</v>
      </c>
      <c r="C2" s="1" t="s">
        <v>1</v>
      </c>
      <c r="D2" s="1" t="s">
        <v>2</v>
      </c>
      <c r="E2" s="1"/>
      <c r="F2" s="1"/>
      <c r="G2" s="1" t="s">
        <v>0</v>
      </c>
      <c r="H2" s="1" t="s">
        <v>1</v>
      </c>
      <c r="I2" s="1" t="s">
        <v>2</v>
      </c>
    </row>
    <row r="3" spans="1:9" x14ac:dyDescent="0.2">
      <c r="A3" s="37" t="s">
        <v>270</v>
      </c>
      <c r="B3" s="37">
        <v>19.321300000000001</v>
      </c>
      <c r="C3" s="37">
        <v>5.8240999999999996</v>
      </c>
      <c r="D3" s="37">
        <v>0</v>
      </c>
      <c r="E3" s="12"/>
      <c r="F3" s="1"/>
      <c r="G3" s="2">
        <f t="shared" ref="G3:I13" si="0">mm*B3</f>
        <v>19321.3</v>
      </c>
      <c r="H3" s="2">
        <f t="shared" si="0"/>
        <v>5824.0999999999995</v>
      </c>
      <c r="I3" s="2">
        <f t="shared" si="0"/>
        <v>0</v>
      </c>
    </row>
    <row r="4" spans="1:9" x14ac:dyDescent="0.2">
      <c r="A4" s="37" t="s">
        <v>271</v>
      </c>
      <c r="B4" s="37">
        <v>17.705300000000001</v>
      </c>
      <c r="C4" s="37">
        <v>4.9101999999999997</v>
      </c>
      <c r="D4" s="37">
        <v>3.7896999999999998</v>
      </c>
      <c r="E4" s="12"/>
      <c r="F4" s="1"/>
      <c r="G4" s="2">
        <f t="shared" si="0"/>
        <v>17705.300000000003</v>
      </c>
      <c r="H4" s="2">
        <f t="shared" si="0"/>
        <v>4910.2</v>
      </c>
      <c r="I4" s="2">
        <f t="shared" si="0"/>
        <v>3789.7</v>
      </c>
    </row>
    <row r="5" spans="1:9" x14ac:dyDescent="0.2">
      <c r="A5" s="37" t="s">
        <v>272</v>
      </c>
      <c r="B5" s="37">
        <v>15.645899999999999</v>
      </c>
      <c r="C5" s="37">
        <v>3.9340999999999999</v>
      </c>
      <c r="D5" s="37">
        <v>7.4470000000000001</v>
      </c>
      <c r="E5" s="12"/>
      <c r="F5" s="1"/>
      <c r="G5" s="2">
        <f t="shared" si="0"/>
        <v>15645.9</v>
      </c>
      <c r="H5" s="2">
        <f t="shared" si="0"/>
        <v>3934.1</v>
      </c>
      <c r="I5" s="2">
        <f t="shared" si="0"/>
        <v>7447</v>
      </c>
    </row>
    <row r="6" spans="1:9" x14ac:dyDescent="0.2">
      <c r="A6" s="37" t="s">
        <v>273</v>
      </c>
      <c r="B6" s="37">
        <v>13.0176</v>
      </c>
      <c r="C6" s="37">
        <v>3.0011999999999999</v>
      </c>
      <c r="D6" s="37">
        <v>10.6549</v>
      </c>
      <c r="E6" s="12"/>
      <c r="F6" s="1"/>
      <c r="G6" s="2">
        <f t="shared" si="0"/>
        <v>13017.6</v>
      </c>
      <c r="H6" s="2">
        <f t="shared" si="0"/>
        <v>3001.2</v>
      </c>
      <c r="I6" s="2">
        <f t="shared" si="0"/>
        <v>10654.9</v>
      </c>
    </row>
    <row r="7" spans="1:9" x14ac:dyDescent="0.2">
      <c r="A7" s="37" t="s">
        <v>274</v>
      </c>
      <c r="B7" s="37">
        <v>9.6110000000000007</v>
      </c>
      <c r="C7" s="37">
        <v>2.6903999999999999</v>
      </c>
      <c r="D7" s="37">
        <v>12.9711</v>
      </c>
      <c r="E7" s="12"/>
      <c r="F7" s="1"/>
      <c r="G7" s="2">
        <f t="shared" si="0"/>
        <v>9611</v>
      </c>
      <c r="H7" s="2">
        <f t="shared" si="0"/>
        <v>2690.4</v>
      </c>
      <c r="I7" s="2">
        <f t="shared" si="0"/>
        <v>12971.1</v>
      </c>
    </row>
    <row r="8" spans="1:9" x14ac:dyDescent="0.2">
      <c r="A8" s="37" t="s">
        <v>275</v>
      </c>
      <c r="B8" s="37">
        <v>6.2628000000000004</v>
      </c>
      <c r="C8" s="37">
        <v>3.4150999999999998</v>
      </c>
      <c r="D8" s="37">
        <v>13.8</v>
      </c>
      <c r="E8" s="12"/>
      <c r="F8" s="1"/>
      <c r="G8" s="2">
        <f t="shared" si="0"/>
        <v>6262.8</v>
      </c>
      <c r="H8" s="2">
        <f t="shared" si="0"/>
        <v>3415.1</v>
      </c>
      <c r="I8" s="2">
        <f t="shared" si="0"/>
        <v>13800</v>
      </c>
    </row>
    <row r="9" spans="1:9" x14ac:dyDescent="0.2">
      <c r="A9" s="12" t="s">
        <v>276</v>
      </c>
      <c r="B9" s="12">
        <v>5.7717000000000001</v>
      </c>
      <c r="C9" s="12">
        <v>3.6162999999999998</v>
      </c>
      <c r="D9" s="12">
        <v>13.776999999999999</v>
      </c>
      <c r="E9" s="12"/>
      <c r="F9" s="1"/>
      <c r="G9" s="2">
        <f t="shared" si="0"/>
        <v>5771.7</v>
      </c>
      <c r="H9" s="2">
        <f t="shared" si="0"/>
        <v>3616.2999999999997</v>
      </c>
      <c r="I9" s="2">
        <f t="shared" si="0"/>
        <v>13777</v>
      </c>
    </row>
    <row r="10" spans="1:9" x14ac:dyDescent="0.2">
      <c r="A10" s="12" t="s">
        <v>277</v>
      </c>
      <c r="B10" s="12">
        <v>2.7311999999999999</v>
      </c>
      <c r="C10" s="12">
        <v>5.5784000000000002</v>
      </c>
      <c r="D10" s="12">
        <v>12.0067</v>
      </c>
      <c r="E10" s="12"/>
      <c r="F10" s="1"/>
      <c r="G10" s="2">
        <f t="shared" si="0"/>
        <v>2731.2</v>
      </c>
      <c r="H10" s="2">
        <f t="shared" si="0"/>
        <v>5578.4000000000005</v>
      </c>
      <c r="I10" s="2">
        <f t="shared" si="0"/>
        <v>12006.7</v>
      </c>
    </row>
    <row r="11" spans="1:9" x14ac:dyDescent="0.2">
      <c r="A11" s="12" t="s">
        <v>278</v>
      </c>
      <c r="B11" s="12">
        <v>1.2394000000000001</v>
      </c>
      <c r="C11" s="12">
        <v>7.2165999999999997</v>
      </c>
      <c r="D11" s="12">
        <v>8.4131999999999998</v>
      </c>
      <c r="E11" s="12"/>
      <c r="F11" s="1"/>
      <c r="G11" s="2">
        <f t="shared" si="0"/>
        <v>1239.4000000000001</v>
      </c>
      <c r="H11" s="2">
        <f t="shared" si="0"/>
        <v>7216.5999999999995</v>
      </c>
      <c r="I11" s="2">
        <f t="shared" si="0"/>
        <v>8413.1999999999989</v>
      </c>
    </row>
    <row r="12" spans="1:9" x14ac:dyDescent="0.2">
      <c r="A12" s="12" t="s">
        <v>279</v>
      </c>
      <c r="B12" s="12">
        <v>0.66259999999999997</v>
      </c>
      <c r="C12" s="12">
        <v>8.0683000000000007</v>
      </c>
      <c r="D12" s="12">
        <v>4.2263999999999999</v>
      </c>
      <c r="E12" s="12"/>
      <c r="F12" s="1"/>
      <c r="G12" s="2">
        <f t="shared" si="0"/>
        <v>662.6</v>
      </c>
      <c r="H12" s="2">
        <f t="shared" si="0"/>
        <v>8068.3000000000011</v>
      </c>
      <c r="I12" s="2">
        <f t="shared" si="0"/>
        <v>4226.3999999999996</v>
      </c>
    </row>
    <row r="13" spans="1:9" x14ac:dyDescent="0.2">
      <c r="A13" s="12" t="s">
        <v>280</v>
      </c>
      <c r="B13" s="12">
        <v>0.52480000000000004</v>
      </c>
      <c r="C13" s="12">
        <v>8.3001000000000005</v>
      </c>
      <c r="D13" s="12">
        <v>0</v>
      </c>
      <c r="E13" s="12"/>
      <c r="F13" s="1"/>
      <c r="G13" s="2">
        <f t="shared" si="0"/>
        <v>524.80000000000007</v>
      </c>
      <c r="H13" s="2">
        <f t="shared" si="0"/>
        <v>8300.1</v>
      </c>
      <c r="I13" s="2">
        <f t="shared" si="0"/>
        <v>0</v>
      </c>
    </row>
    <row r="15" spans="1:9" x14ac:dyDescent="0.2">
      <c r="A15" s="37" t="s">
        <v>228</v>
      </c>
      <c r="B15" s="37">
        <v>19.004799999999999</v>
      </c>
      <c r="C15" s="37">
        <v>4.7601000000000004</v>
      </c>
      <c r="D15" s="37">
        <v>0</v>
      </c>
      <c r="E15" s="12"/>
      <c r="F15" s="1"/>
      <c r="G15" s="2">
        <f t="shared" ref="G15:I25" si="1">mm*B15</f>
        <v>19004.8</v>
      </c>
      <c r="H15" s="2">
        <f t="shared" si="1"/>
        <v>4760.1000000000004</v>
      </c>
      <c r="I15" s="2">
        <f t="shared" si="1"/>
        <v>0</v>
      </c>
    </row>
    <row r="16" spans="1:9" x14ac:dyDescent="0.2">
      <c r="A16" s="37" t="s">
        <v>231</v>
      </c>
      <c r="B16" s="37">
        <v>17.471299999999999</v>
      </c>
      <c r="C16" s="37">
        <v>3.9453</v>
      </c>
      <c r="D16" s="37">
        <v>3.4214000000000002</v>
      </c>
      <c r="E16" s="12"/>
      <c r="F16" s="1"/>
      <c r="G16" s="2">
        <f t="shared" si="1"/>
        <v>17471.3</v>
      </c>
      <c r="H16" s="2">
        <f t="shared" si="1"/>
        <v>3945.3</v>
      </c>
      <c r="I16" s="2">
        <f t="shared" si="1"/>
        <v>3421.4</v>
      </c>
    </row>
    <row r="17" spans="1:9" x14ac:dyDescent="0.2">
      <c r="A17" s="37" t="s">
        <v>235</v>
      </c>
      <c r="B17" s="37">
        <v>15.379300000000001</v>
      </c>
      <c r="C17" s="37">
        <v>3.0110000000000001</v>
      </c>
      <c r="D17" s="37">
        <v>7.0015999999999998</v>
      </c>
      <c r="E17" s="12"/>
      <c r="F17" s="1"/>
      <c r="G17" s="2">
        <f t="shared" si="1"/>
        <v>15379.300000000001</v>
      </c>
      <c r="H17" s="2">
        <f t="shared" si="1"/>
        <v>3011</v>
      </c>
      <c r="I17" s="2">
        <f t="shared" si="1"/>
        <v>7001.5999999999995</v>
      </c>
    </row>
    <row r="18" spans="1:9" x14ac:dyDescent="0.2">
      <c r="A18" s="37" t="s">
        <v>239</v>
      </c>
      <c r="B18" s="37">
        <v>12.723800000000001</v>
      </c>
      <c r="C18" s="37">
        <v>2.1627999999999998</v>
      </c>
      <c r="D18" s="37">
        <v>10.0785</v>
      </c>
      <c r="E18" s="12"/>
      <c r="F18" s="1"/>
      <c r="G18" s="2">
        <f t="shared" si="1"/>
        <v>12723.800000000001</v>
      </c>
      <c r="H18" s="2">
        <f t="shared" si="1"/>
        <v>2162.7999999999997</v>
      </c>
      <c r="I18" s="2">
        <f t="shared" si="1"/>
        <v>10078.5</v>
      </c>
    </row>
    <row r="19" spans="1:9" x14ac:dyDescent="0.2">
      <c r="A19" s="37" t="s">
        <v>243</v>
      </c>
      <c r="B19" s="37">
        <v>9.2654999999999994</v>
      </c>
      <c r="C19" s="37">
        <v>1.9665999999999999</v>
      </c>
      <c r="D19" s="37">
        <v>12.279500000000001</v>
      </c>
      <c r="E19" s="12"/>
      <c r="F19" s="1"/>
      <c r="G19" s="2">
        <f t="shared" si="1"/>
        <v>9265.5</v>
      </c>
      <c r="H19" s="2">
        <f t="shared" si="1"/>
        <v>1966.6</v>
      </c>
      <c r="I19" s="2">
        <f t="shared" si="1"/>
        <v>12279.5</v>
      </c>
    </row>
    <row r="20" spans="1:9" x14ac:dyDescent="0.2">
      <c r="A20" s="37" t="s">
        <v>247</v>
      </c>
      <c r="B20" s="37">
        <v>5.9821</v>
      </c>
      <c r="C20" s="37">
        <v>2.7218</v>
      </c>
      <c r="D20" s="37">
        <v>13.0501</v>
      </c>
      <c r="E20" s="12"/>
      <c r="F20" s="1"/>
      <c r="G20" s="2">
        <f t="shared" si="1"/>
        <v>5982.1</v>
      </c>
      <c r="H20" s="2">
        <f t="shared" si="1"/>
        <v>2721.8</v>
      </c>
      <c r="I20" s="2">
        <f t="shared" si="1"/>
        <v>13050.1</v>
      </c>
    </row>
    <row r="21" spans="1:9" x14ac:dyDescent="0.2">
      <c r="A21" s="12" t="s">
        <v>251</v>
      </c>
      <c r="B21" s="12">
        <v>5.5267999999999997</v>
      </c>
      <c r="C21" s="12">
        <v>2.9056999999999999</v>
      </c>
      <c r="D21" s="12">
        <v>13.0307</v>
      </c>
      <c r="E21" s="12"/>
      <c r="F21" s="1"/>
      <c r="G21" s="2">
        <f t="shared" si="1"/>
        <v>5526.7999999999993</v>
      </c>
      <c r="H21" s="2">
        <f t="shared" si="1"/>
        <v>2905.7</v>
      </c>
      <c r="I21" s="2">
        <f t="shared" si="1"/>
        <v>13030.699999999999</v>
      </c>
    </row>
    <row r="22" spans="1:9" x14ac:dyDescent="0.2">
      <c r="A22" s="12" t="s">
        <v>255</v>
      </c>
      <c r="B22" s="12">
        <v>2.5952999999999999</v>
      </c>
      <c r="C22" s="12">
        <v>4.6768999999999998</v>
      </c>
      <c r="D22" s="12">
        <v>11.466900000000001</v>
      </c>
      <c r="E22" s="12"/>
      <c r="F22" s="1"/>
      <c r="G22" s="2">
        <f t="shared" si="1"/>
        <v>2595.2999999999997</v>
      </c>
      <c r="H22" s="2">
        <f t="shared" si="1"/>
        <v>4676.8999999999996</v>
      </c>
      <c r="I22" s="2">
        <f t="shared" si="1"/>
        <v>11466.900000000001</v>
      </c>
    </row>
    <row r="23" spans="1:9" x14ac:dyDescent="0.2">
      <c r="A23" s="12" t="s">
        <v>259</v>
      </c>
      <c r="B23" s="12">
        <v>1.0282</v>
      </c>
      <c r="C23" s="12">
        <v>6.2153999999999998</v>
      </c>
      <c r="D23" s="12">
        <v>8.1357999999999997</v>
      </c>
      <c r="E23" s="12"/>
      <c r="F23" s="1"/>
      <c r="G23" s="2">
        <f t="shared" si="1"/>
        <v>1028.2</v>
      </c>
      <c r="H23" s="2">
        <f t="shared" si="1"/>
        <v>6215.4</v>
      </c>
      <c r="I23" s="2">
        <f t="shared" si="1"/>
        <v>8135.7999999999993</v>
      </c>
    </row>
    <row r="24" spans="1:9" x14ac:dyDescent="0.2">
      <c r="A24" s="12" t="s">
        <v>263</v>
      </c>
      <c r="B24" s="12">
        <v>0.38229999999999997</v>
      </c>
      <c r="C24" s="12">
        <v>7.0511999999999997</v>
      </c>
      <c r="D24" s="12">
        <v>4.1200999999999999</v>
      </c>
      <c r="E24" s="12"/>
      <c r="F24" s="1"/>
      <c r="G24" s="2">
        <f t="shared" si="1"/>
        <v>382.29999999999995</v>
      </c>
      <c r="H24" s="2">
        <f t="shared" si="1"/>
        <v>7051.2</v>
      </c>
      <c r="I24" s="2">
        <f t="shared" si="1"/>
        <v>4120.0999999999995</v>
      </c>
    </row>
    <row r="25" spans="1:9" x14ac:dyDescent="0.2">
      <c r="A25" s="12" t="s">
        <v>316</v>
      </c>
      <c r="B25" s="12">
        <v>0.22359999999999999</v>
      </c>
      <c r="C25" s="12">
        <v>7.2831000000000001</v>
      </c>
      <c r="D25" s="12">
        <v>0</v>
      </c>
      <c r="E25" s="12"/>
      <c r="F25" s="1"/>
      <c r="G25" s="2">
        <f t="shared" si="1"/>
        <v>223.6</v>
      </c>
      <c r="H25" s="2">
        <f t="shared" si="1"/>
        <v>7283.1</v>
      </c>
      <c r="I25" s="2">
        <f t="shared" si="1"/>
        <v>0</v>
      </c>
    </row>
    <row r="27" spans="1:9" x14ac:dyDescent="0.2">
      <c r="A27" s="37" t="s">
        <v>281</v>
      </c>
      <c r="B27" s="37">
        <v>20.101600000000001</v>
      </c>
      <c r="C27" s="37">
        <v>4.5430999999999999</v>
      </c>
      <c r="D27" s="37">
        <v>0</v>
      </c>
      <c r="E27" s="12"/>
      <c r="F27" s="1"/>
      <c r="G27" s="2">
        <f t="shared" ref="G27:I37" si="2">mm*B27</f>
        <v>20101.600000000002</v>
      </c>
      <c r="H27" s="2">
        <f t="shared" si="2"/>
        <v>4543.1000000000004</v>
      </c>
      <c r="I27" s="2">
        <f t="shared" si="2"/>
        <v>0</v>
      </c>
    </row>
    <row r="28" spans="1:9" x14ac:dyDescent="0.2">
      <c r="A28" s="37" t="s">
        <v>282</v>
      </c>
      <c r="B28" s="37">
        <v>18.398800000000001</v>
      </c>
      <c r="C28" s="37">
        <v>3.5800999999999998</v>
      </c>
      <c r="D28" s="37">
        <v>3.7883</v>
      </c>
      <c r="E28" s="12"/>
      <c r="F28" s="1"/>
      <c r="G28" s="2">
        <f t="shared" si="2"/>
        <v>18398.800000000003</v>
      </c>
      <c r="H28" s="2">
        <f t="shared" si="2"/>
        <v>3580.1</v>
      </c>
      <c r="I28" s="2">
        <f t="shared" si="2"/>
        <v>3788.3</v>
      </c>
    </row>
    <row r="29" spans="1:9" x14ac:dyDescent="0.2">
      <c r="A29" s="37" t="s">
        <v>283</v>
      </c>
      <c r="B29" s="37">
        <v>16.229299999999999</v>
      </c>
      <c r="C29" s="37">
        <v>2.5522</v>
      </c>
      <c r="D29" s="37">
        <v>7.4433999999999996</v>
      </c>
      <c r="E29" s="12"/>
      <c r="F29" s="1"/>
      <c r="G29" s="2">
        <f t="shared" si="2"/>
        <v>16229.3</v>
      </c>
      <c r="H29" s="2">
        <f t="shared" si="2"/>
        <v>2552.1999999999998</v>
      </c>
      <c r="I29" s="2">
        <f t="shared" si="2"/>
        <v>7443.4</v>
      </c>
    </row>
    <row r="30" spans="1:9" x14ac:dyDescent="0.2">
      <c r="A30" s="37" t="s">
        <v>284</v>
      </c>
      <c r="B30" s="37">
        <v>13.372299999999999</v>
      </c>
      <c r="C30" s="37">
        <v>1.5437000000000001</v>
      </c>
      <c r="D30" s="37">
        <v>10.648</v>
      </c>
      <c r="E30" s="12"/>
      <c r="F30" s="1"/>
      <c r="G30" s="2">
        <f t="shared" si="2"/>
        <v>13372.3</v>
      </c>
      <c r="H30" s="2">
        <f t="shared" si="2"/>
        <v>1543.7</v>
      </c>
      <c r="I30" s="2">
        <f t="shared" si="2"/>
        <v>10648</v>
      </c>
    </row>
    <row r="31" spans="1:9" x14ac:dyDescent="0.2">
      <c r="A31" s="37" t="s">
        <v>285</v>
      </c>
      <c r="B31" s="37">
        <v>9.516</v>
      </c>
      <c r="C31" s="37">
        <v>1.1934</v>
      </c>
      <c r="D31" s="37">
        <v>12.9634</v>
      </c>
      <c r="E31" s="12"/>
      <c r="F31" s="1"/>
      <c r="G31" s="2">
        <f t="shared" si="2"/>
        <v>9516</v>
      </c>
      <c r="H31" s="2">
        <f t="shared" si="2"/>
        <v>1193.4000000000001</v>
      </c>
      <c r="I31" s="2">
        <f t="shared" si="2"/>
        <v>12963.4</v>
      </c>
    </row>
    <row r="32" spans="1:9" x14ac:dyDescent="0.2">
      <c r="A32" s="37" t="s">
        <v>286</v>
      </c>
      <c r="B32" s="37">
        <v>5.6997999999999998</v>
      </c>
      <c r="C32" s="37">
        <v>2.0245000000000002</v>
      </c>
      <c r="D32" s="37">
        <v>13.8</v>
      </c>
      <c r="E32" s="12"/>
      <c r="F32" s="1"/>
      <c r="G32" s="2">
        <f t="shared" si="2"/>
        <v>5699.8</v>
      </c>
      <c r="H32" s="2">
        <f t="shared" si="2"/>
        <v>2024.5000000000002</v>
      </c>
      <c r="I32" s="2">
        <f t="shared" si="2"/>
        <v>13800</v>
      </c>
    </row>
    <row r="33" spans="1:9" x14ac:dyDescent="0.2">
      <c r="A33" s="12" t="s">
        <v>287</v>
      </c>
      <c r="B33" s="12">
        <v>5.1704999999999997</v>
      </c>
      <c r="C33" s="12">
        <v>2.2421000000000002</v>
      </c>
      <c r="D33" s="12">
        <v>13.779199999999999</v>
      </c>
      <c r="E33" s="12"/>
      <c r="F33" s="1"/>
      <c r="G33" s="2">
        <f t="shared" si="2"/>
        <v>5170.5</v>
      </c>
      <c r="H33" s="2">
        <f t="shared" si="2"/>
        <v>2242.1000000000004</v>
      </c>
      <c r="I33" s="2">
        <f t="shared" si="2"/>
        <v>13779.199999999999</v>
      </c>
    </row>
    <row r="34" spans="1:9" x14ac:dyDescent="0.2">
      <c r="A34" s="12" t="s">
        <v>288</v>
      </c>
      <c r="B34" s="12">
        <v>1.7136</v>
      </c>
      <c r="C34" s="12">
        <v>4.4763000000000002</v>
      </c>
      <c r="D34" s="12">
        <v>12.0244</v>
      </c>
      <c r="E34" s="12"/>
      <c r="F34" s="1"/>
      <c r="G34" s="2">
        <f t="shared" si="2"/>
        <v>1713.6</v>
      </c>
      <c r="H34" s="2">
        <f t="shared" si="2"/>
        <v>4476.3</v>
      </c>
      <c r="I34" s="2">
        <f t="shared" si="2"/>
        <v>12024.4</v>
      </c>
    </row>
    <row r="35" spans="1:9" x14ac:dyDescent="0.2">
      <c r="A35" s="12" t="s">
        <v>289</v>
      </c>
      <c r="B35" s="12">
        <v>1.4800000000000001E-2</v>
      </c>
      <c r="C35" s="12">
        <v>6.3495999999999997</v>
      </c>
      <c r="D35" s="12">
        <v>8.4273000000000007</v>
      </c>
      <c r="E35" s="12"/>
      <c r="F35" s="1"/>
      <c r="G35" s="2">
        <f t="shared" si="2"/>
        <v>14.8</v>
      </c>
      <c r="H35" s="2">
        <f t="shared" si="2"/>
        <v>6349.5999999999995</v>
      </c>
      <c r="I35" s="2">
        <f t="shared" si="2"/>
        <v>8427.3000000000011</v>
      </c>
    </row>
    <row r="36" spans="1:9" x14ac:dyDescent="0.2">
      <c r="A36" s="12" t="s">
        <v>290</v>
      </c>
      <c r="B36" s="12">
        <v>-0.63949999999999996</v>
      </c>
      <c r="C36" s="12">
        <v>7.3224</v>
      </c>
      <c r="D36" s="12">
        <v>4.2323000000000004</v>
      </c>
      <c r="E36" s="12"/>
      <c r="F36" s="1"/>
      <c r="G36" s="2">
        <f t="shared" si="2"/>
        <v>-639.5</v>
      </c>
      <c r="H36" s="2">
        <f t="shared" si="2"/>
        <v>7322.4</v>
      </c>
      <c r="I36" s="2">
        <f t="shared" si="2"/>
        <v>4232.3</v>
      </c>
    </row>
    <row r="37" spans="1:9" x14ac:dyDescent="0.2">
      <c r="A37" s="12" t="s">
        <v>291</v>
      </c>
      <c r="B37" s="12">
        <v>-0.79549999999999998</v>
      </c>
      <c r="C37" s="12">
        <v>7.5868000000000002</v>
      </c>
      <c r="D37" s="12">
        <v>0</v>
      </c>
      <c r="E37" s="12"/>
      <c r="F37" s="1"/>
      <c r="G37" s="2">
        <f t="shared" si="2"/>
        <v>-795.5</v>
      </c>
      <c r="H37" s="2">
        <f t="shared" si="2"/>
        <v>7586.8</v>
      </c>
      <c r="I37" s="2">
        <f t="shared" si="2"/>
        <v>0</v>
      </c>
    </row>
    <row r="39" spans="1:9" x14ac:dyDescent="0.2">
      <c r="A39" s="18" t="s">
        <v>311</v>
      </c>
    </row>
    <row r="40" spans="1:9" x14ac:dyDescent="0.2">
      <c r="A40" s="37" t="s">
        <v>270</v>
      </c>
      <c r="B40" s="37">
        <v>19.321300000000001</v>
      </c>
      <c r="C40" s="37">
        <v>5.8240999999999996</v>
      </c>
      <c r="D40" s="37">
        <f t="shared" ref="D40:D50" si="3">HO</f>
        <v>14</v>
      </c>
      <c r="E40" s="12"/>
      <c r="F40" s="1"/>
      <c r="G40" s="2">
        <f t="shared" ref="G40:G50" si="4">mm*B40</f>
        <v>19321.3</v>
      </c>
      <c r="H40" s="2">
        <f t="shared" ref="H40:H50" si="5">mm*C40</f>
        <v>5824.0999999999995</v>
      </c>
      <c r="I40" s="2">
        <f t="shared" ref="I40:I50" si="6">mm*D40</f>
        <v>14000</v>
      </c>
    </row>
    <row r="41" spans="1:9" x14ac:dyDescent="0.2">
      <c r="A41" s="37" t="s">
        <v>271</v>
      </c>
      <c r="B41" s="37">
        <v>17.705300000000001</v>
      </c>
      <c r="C41" s="37">
        <v>4.9101999999999997</v>
      </c>
      <c r="D41" s="37">
        <f t="shared" si="3"/>
        <v>14</v>
      </c>
      <c r="E41" s="12"/>
      <c r="F41" s="1"/>
      <c r="G41" s="2">
        <f t="shared" si="4"/>
        <v>17705.300000000003</v>
      </c>
      <c r="H41" s="2">
        <f t="shared" si="5"/>
        <v>4910.2</v>
      </c>
      <c r="I41" s="2">
        <f t="shared" si="6"/>
        <v>14000</v>
      </c>
    </row>
    <row r="42" spans="1:9" x14ac:dyDescent="0.2">
      <c r="A42" s="37" t="s">
        <v>272</v>
      </c>
      <c r="B42" s="37">
        <v>15.645899999999999</v>
      </c>
      <c r="C42" s="37">
        <v>3.9340999999999999</v>
      </c>
      <c r="D42" s="37">
        <f t="shared" si="3"/>
        <v>14</v>
      </c>
      <c r="E42" s="12"/>
      <c r="F42" s="1"/>
      <c r="G42" s="2">
        <f t="shared" si="4"/>
        <v>15645.9</v>
      </c>
      <c r="H42" s="2">
        <f t="shared" si="5"/>
        <v>3934.1</v>
      </c>
      <c r="I42" s="2">
        <f t="shared" si="6"/>
        <v>14000</v>
      </c>
    </row>
    <row r="43" spans="1:9" x14ac:dyDescent="0.2">
      <c r="A43" s="37" t="s">
        <v>273</v>
      </c>
      <c r="B43" s="37">
        <v>13.0176</v>
      </c>
      <c r="C43" s="37">
        <v>3.0011999999999999</v>
      </c>
      <c r="D43" s="37">
        <f t="shared" si="3"/>
        <v>14</v>
      </c>
      <c r="E43" s="12"/>
      <c r="F43" s="1"/>
      <c r="G43" s="2">
        <f t="shared" si="4"/>
        <v>13017.6</v>
      </c>
      <c r="H43" s="2">
        <f t="shared" si="5"/>
        <v>3001.2</v>
      </c>
      <c r="I43" s="2">
        <f t="shared" si="6"/>
        <v>14000</v>
      </c>
    </row>
    <row r="44" spans="1:9" x14ac:dyDescent="0.2">
      <c r="A44" s="37" t="s">
        <v>274</v>
      </c>
      <c r="B44" s="37">
        <v>9.6110000000000007</v>
      </c>
      <c r="C44" s="37">
        <v>2.6903999999999999</v>
      </c>
      <c r="D44" s="37">
        <f t="shared" si="3"/>
        <v>14</v>
      </c>
      <c r="E44" s="12"/>
      <c r="F44" s="1"/>
      <c r="G44" s="2">
        <f t="shared" si="4"/>
        <v>9611</v>
      </c>
      <c r="H44" s="2">
        <f t="shared" si="5"/>
        <v>2690.4</v>
      </c>
      <c r="I44" s="2">
        <f t="shared" si="6"/>
        <v>14000</v>
      </c>
    </row>
    <row r="45" spans="1:9" x14ac:dyDescent="0.2">
      <c r="A45" s="37" t="s">
        <v>275</v>
      </c>
      <c r="B45" s="37">
        <v>6.2628000000000004</v>
      </c>
      <c r="C45" s="37">
        <v>3.4150999999999998</v>
      </c>
      <c r="D45" s="37">
        <f t="shared" si="3"/>
        <v>14</v>
      </c>
      <c r="E45" s="12"/>
      <c r="F45" s="1"/>
      <c r="G45" s="2">
        <f t="shared" si="4"/>
        <v>6262.8</v>
      </c>
      <c r="H45" s="2">
        <f t="shared" si="5"/>
        <v>3415.1</v>
      </c>
      <c r="I45" s="2">
        <f t="shared" si="6"/>
        <v>14000</v>
      </c>
    </row>
    <row r="46" spans="1:9" x14ac:dyDescent="0.2">
      <c r="A46" s="12" t="s">
        <v>276</v>
      </c>
      <c r="B46" s="12">
        <v>5.7717000000000001</v>
      </c>
      <c r="C46" s="12">
        <v>3.6162999999999998</v>
      </c>
      <c r="D46" s="37">
        <f t="shared" si="3"/>
        <v>14</v>
      </c>
      <c r="E46" s="12"/>
      <c r="F46" s="1"/>
      <c r="G46" s="2">
        <f t="shared" si="4"/>
        <v>5771.7</v>
      </c>
      <c r="H46" s="2">
        <f t="shared" si="5"/>
        <v>3616.2999999999997</v>
      </c>
      <c r="I46" s="2">
        <f t="shared" si="6"/>
        <v>14000</v>
      </c>
    </row>
    <row r="47" spans="1:9" x14ac:dyDescent="0.2">
      <c r="A47" s="12" t="s">
        <v>277</v>
      </c>
      <c r="B47" s="12">
        <v>2.7311999999999999</v>
      </c>
      <c r="C47" s="12">
        <v>5.5784000000000002</v>
      </c>
      <c r="D47" s="37">
        <f t="shared" si="3"/>
        <v>14</v>
      </c>
      <c r="E47" s="12"/>
      <c r="F47" s="1"/>
      <c r="G47" s="2">
        <f t="shared" si="4"/>
        <v>2731.2</v>
      </c>
      <c r="H47" s="2">
        <f t="shared" si="5"/>
        <v>5578.4000000000005</v>
      </c>
      <c r="I47" s="2">
        <f t="shared" si="6"/>
        <v>14000</v>
      </c>
    </row>
    <row r="48" spans="1:9" x14ac:dyDescent="0.2">
      <c r="A48" s="12" t="s">
        <v>278</v>
      </c>
      <c r="B48" s="12">
        <v>1.2394000000000001</v>
      </c>
      <c r="C48" s="12">
        <v>7.2165999999999997</v>
      </c>
      <c r="D48" s="37">
        <f t="shared" si="3"/>
        <v>14</v>
      </c>
      <c r="E48" s="12"/>
      <c r="F48" s="1"/>
      <c r="G48" s="2">
        <f t="shared" si="4"/>
        <v>1239.4000000000001</v>
      </c>
      <c r="H48" s="2">
        <f t="shared" si="5"/>
        <v>7216.5999999999995</v>
      </c>
      <c r="I48" s="2">
        <f t="shared" si="6"/>
        <v>14000</v>
      </c>
    </row>
    <row r="49" spans="1:9" x14ac:dyDescent="0.2">
      <c r="A49" s="12" t="s">
        <v>279</v>
      </c>
      <c r="B49" s="12">
        <v>0.66259999999999997</v>
      </c>
      <c r="C49" s="12">
        <v>8.0683000000000007</v>
      </c>
      <c r="D49" s="37">
        <f t="shared" si="3"/>
        <v>14</v>
      </c>
      <c r="E49" s="12"/>
      <c r="F49" s="1"/>
      <c r="G49" s="2">
        <f t="shared" si="4"/>
        <v>662.6</v>
      </c>
      <c r="H49" s="2">
        <f t="shared" si="5"/>
        <v>8068.3000000000011</v>
      </c>
      <c r="I49" s="2">
        <f t="shared" si="6"/>
        <v>14000</v>
      </c>
    </row>
    <row r="50" spans="1:9" x14ac:dyDescent="0.2">
      <c r="A50" s="12" t="s">
        <v>280</v>
      </c>
      <c r="B50" s="12">
        <v>0.52480000000000004</v>
      </c>
      <c r="C50" s="12">
        <v>8.3001000000000005</v>
      </c>
      <c r="D50" s="37">
        <f t="shared" si="3"/>
        <v>14</v>
      </c>
      <c r="E50" s="12"/>
      <c r="F50" s="1"/>
      <c r="G50" s="2">
        <f t="shared" si="4"/>
        <v>524.80000000000007</v>
      </c>
      <c r="H50" s="2">
        <f t="shared" si="5"/>
        <v>8300.1</v>
      </c>
      <c r="I50" s="2">
        <f t="shared" si="6"/>
        <v>14000</v>
      </c>
    </row>
    <row r="52" spans="1:9" x14ac:dyDescent="0.2">
      <c r="A52" s="37" t="s">
        <v>281</v>
      </c>
      <c r="B52" s="37">
        <v>20.101600000000001</v>
      </c>
      <c r="C52" s="37">
        <v>4.5430999999999999</v>
      </c>
      <c r="D52" s="37">
        <f t="shared" ref="D52:D62" si="7">HO</f>
        <v>14</v>
      </c>
      <c r="E52" s="12"/>
      <c r="F52" s="1"/>
      <c r="G52" s="2">
        <f t="shared" ref="G52:G62" si="8">mm*B52</f>
        <v>20101.600000000002</v>
      </c>
      <c r="H52" s="2">
        <f t="shared" ref="H52:H62" si="9">mm*C52</f>
        <v>4543.1000000000004</v>
      </c>
      <c r="I52" s="2">
        <f t="shared" ref="I52:I62" si="10">mm*D52</f>
        <v>14000</v>
      </c>
    </row>
    <row r="53" spans="1:9" x14ac:dyDescent="0.2">
      <c r="A53" s="37" t="s">
        <v>282</v>
      </c>
      <c r="B53" s="37">
        <v>18.398800000000001</v>
      </c>
      <c r="C53" s="37">
        <v>3.5800999999999998</v>
      </c>
      <c r="D53" s="37">
        <f t="shared" si="7"/>
        <v>14</v>
      </c>
      <c r="E53" s="12"/>
      <c r="F53" s="1"/>
      <c r="G53" s="2">
        <f t="shared" si="8"/>
        <v>18398.800000000003</v>
      </c>
      <c r="H53" s="2">
        <f t="shared" si="9"/>
        <v>3580.1</v>
      </c>
      <c r="I53" s="2">
        <f t="shared" si="10"/>
        <v>14000</v>
      </c>
    </row>
    <row r="54" spans="1:9" x14ac:dyDescent="0.2">
      <c r="A54" s="37" t="s">
        <v>283</v>
      </c>
      <c r="B54" s="37">
        <v>16.229299999999999</v>
      </c>
      <c r="C54" s="37">
        <v>2.5522</v>
      </c>
      <c r="D54" s="37">
        <f t="shared" si="7"/>
        <v>14</v>
      </c>
      <c r="E54" s="12"/>
      <c r="F54" s="1"/>
      <c r="G54" s="2">
        <f t="shared" si="8"/>
        <v>16229.3</v>
      </c>
      <c r="H54" s="2">
        <f t="shared" si="9"/>
        <v>2552.1999999999998</v>
      </c>
      <c r="I54" s="2">
        <f t="shared" si="10"/>
        <v>14000</v>
      </c>
    </row>
    <row r="55" spans="1:9" x14ac:dyDescent="0.2">
      <c r="A55" s="37" t="s">
        <v>284</v>
      </c>
      <c r="B55" s="37">
        <v>13.372299999999999</v>
      </c>
      <c r="C55" s="37">
        <v>1.5437000000000001</v>
      </c>
      <c r="D55" s="37">
        <f t="shared" si="7"/>
        <v>14</v>
      </c>
      <c r="E55" s="12"/>
      <c r="F55" s="1"/>
      <c r="G55" s="2">
        <f t="shared" si="8"/>
        <v>13372.3</v>
      </c>
      <c r="H55" s="2">
        <f t="shared" si="9"/>
        <v>1543.7</v>
      </c>
      <c r="I55" s="2">
        <f t="shared" si="10"/>
        <v>14000</v>
      </c>
    </row>
    <row r="56" spans="1:9" x14ac:dyDescent="0.2">
      <c r="A56" s="37" t="s">
        <v>285</v>
      </c>
      <c r="B56" s="37">
        <v>9.516</v>
      </c>
      <c r="C56" s="37">
        <v>1.1934</v>
      </c>
      <c r="D56" s="37">
        <f t="shared" si="7"/>
        <v>14</v>
      </c>
      <c r="E56" s="12"/>
      <c r="F56" s="1"/>
      <c r="G56" s="2">
        <f t="shared" si="8"/>
        <v>9516</v>
      </c>
      <c r="H56" s="2">
        <f t="shared" si="9"/>
        <v>1193.4000000000001</v>
      </c>
      <c r="I56" s="2">
        <f t="shared" si="10"/>
        <v>14000</v>
      </c>
    </row>
    <row r="57" spans="1:9" x14ac:dyDescent="0.2">
      <c r="A57" s="37" t="s">
        <v>286</v>
      </c>
      <c r="B57" s="37">
        <v>5.6997999999999998</v>
      </c>
      <c r="C57" s="37">
        <v>2.0245000000000002</v>
      </c>
      <c r="D57" s="37">
        <f t="shared" si="7"/>
        <v>14</v>
      </c>
      <c r="E57" s="12"/>
      <c r="F57" s="1"/>
      <c r="G57" s="2">
        <f t="shared" si="8"/>
        <v>5699.8</v>
      </c>
      <c r="H57" s="2">
        <f t="shared" si="9"/>
        <v>2024.5000000000002</v>
      </c>
      <c r="I57" s="2">
        <f t="shared" si="10"/>
        <v>14000</v>
      </c>
    </row>
    <row r="58" spans="1:9" x14ac:dyDescent="0.2">
      <c r="A58" s="12" t="s">
        <v>287</v>
      </c>
      <c r="B58" s="12">
        <v>5.1704999999999997</v>
      </c>
      <c r="C58" s="12">
        <v>2.2421000000000002</v>
      </c>
      <c r="D58" s="37">
        <f t="shared" si="7"/>
        <v>14</v>
      </c>
      <c r="E58" s="12"/>
      <c r="F58" s="1"/>
      <c r="G58" s="2">
        <f t="shared" si="8"/>
        <v>5170.5</v>
      </c>
      <c r="H58" s="2">
        <f t="shared" si="9"/>
        <v>2242.1000000000004</v>
      </c>
      <c r="I58" s="2">
        <f t="shared" si="10"/>
        <v>14000</v>
      </c>
    </row>
    <row r="59" spans="1:9" x14ac:dyDescent="0.2">
      <c r="A59" s="12" t="s">
        <v>288</v>
      </c>
      <c r="B59" s="12">
        <v>1.7136</v>
      </c>
      <c r="C59" s="12">
        <v>4.4763000000000002</v>
      </c>
      <c r="D59" s="37">
        <f t="shared" si="7"/>
        <v>14</v>
      </c>
      <c r="E59" s="12"/>
      <c r="F59" s="1"/>
      <c r="G59" s="2">
        <f t="shared" si="8"/>
        <v>1713.6</v>
      </c>
      <c r="H59" s="2">
        <f t="shared" si="9"/>
        <v>4476.3</v>
      </c>
      <c r="I59" s="2">
        <f t="shared" si="10"/>
        <v>14000</v>
      </c>
    </row>
    <row r="60" spans="1:9" x14ac:dyDescent="0.2">
      <c r="A60" s="12" t="s">
        <v>289</v>
      </c>
      <c r="B60" s="12">
        <v>1.4800000000000001E-2</v>
      </c>
      <c r="C60" s="12">
        <v>6.3495999999999997</v>
      </c>
      <c r="D60" s="37">
        <f t="shared" si="7"/>
        <v>14</v>
      </c>
      <c r="E60" s="12"/>
      <c r="F60" s="1"/>
      <c r="G60" s="2">
        <f t="shared" si="8"/>
        <v>14.8</v>
      </c>
      <c r="H60" s="2">
        <f t="shared" si="9"/>
        <v>6349.5999999999995</v>
      </c>
      <c r="I60" s="2">
        <f t="shared" si="10"/>
        <v>14000</v>
      </c>
    </row>
    <row r="61" spans="1:9" x14ac:dyDescent="0.2">
      <c r="A61" s="12" t="s">
        <v>290</v>
      </c>
      <c r="B61" s="12">
        <v>-0.63949999999999996</v>
      </c>
      <c r="C61" s="12">
        <v>7.3224</v>
      </c>
      <c r="D61" s="37">
        <f t="shared" si="7"/>
        <v>14</v>
      </c>
      <c r="E61" s="12"/>
      <c r="F61" s="1"/>
      <c r="G61" s="2">
        <f t="shared" si="8"/>
        <v>-639.5</v>
      </c>
      <c r="H61" s="2">
        <f t="shared" si="9"/>
        <v>7322.4</v>
      </c>
      <c r="I61" s="2">
        <f t="shared" si="10"/>
        <v>14000</v>
      </c>
    </row>
    <row r="62" spans="1:9" x14ac:dyDescent="0.2">
      <c r="A62" s="12" t="s">
        <v>291</v>
      </c>
      <c r="B62" s="12">
        <v>-0.79549999999999998</v>
      </c>
      <c r="C62" s="12">
        <v>7.5868000000000002</v>
      </c>
      <c r="D62" s="37">
        <f t="shared" si="7"/>
        <v>14</v>
      </c>
      <c r="E62" s="12"/>
      <c r="F62" s="1"/>
      <c r="G62" s="2">
        <f t="shared" si="8"/>
        <v>-795.5</v>
      </c>
      <c r="H62" s="2">
        <f t="shared" si="9"/>
        <v>7586.8</v>
      </c>
      <c r="I62" s="2">
        <f t="shared" si="10"/>
        <v>14000</v>
      </c>
    </row>
    <row r="65" spans="1:9" x14ac:dyDescent="0.2">
      <c r="A65" s="41" t="s">
        <v>229</v>
      </c>
      <c r="B65" s="41">
        <v>23.2225</v>
      </c>
      <c r="C65" s="41">
        <v>8.6773000000000007</v>
      </c>
      <c r="D65" s="41">
        <v>0</v>
      </c>
      <c r="E65" s="12"/>
      <c r="F65" s="1"/>
      <c r="G65" s="2">
        <f t="shared" ref="G65:I75" si="11">mm*B65</f>
        <v>23222.5</v>
      </c>
      <c r="H65" s="2">
        <f t="shared" si="11"/>
        <v>8677.3000000000011</v>
      </c>
      <c r="I65" s="2">
        <f t="shared" si="11"/>
        <v>0</v>
      </c>
    </row>
    <row r="66" spans="1:9" x14ac:dyDescent="0.2">
      <c r="A66" s="41" t="s">
        <v>233</v>
      </c>
      <c r="B66" s="41">
        <v>24.822500000000002</v>
      </c>
      <c r="C66" s="41">
        <v>10.156499999999999</v>
      </c>
      <c r="D66" s="41">
        <v>3.8586</v>
      </c>
      <c r="E66" s="12"/>
      <c r="F66" s="1"/>
      <c r="G66" s="2">
        <f t="shared" si="11"/>
        <v>24822.5</v>
      </c>
      <c r="H66" s="2">
        <f t="shared" si="11"/>
        <v>10156.5</v>
      </c>
      <c r="I66" s="2">
        <f t="shared" si="11"/>
        <v>3858.6</v>
      </c>
    </row>
    <row r="67" spans="1:9" x14ac:dyDescent="0.2">
      <c r="A67" s="41" t="s">
        <v>237</v>
      </c>
      <c r="B67" s="41">
        <v>26.647300000000001</v>
      </c>
      <c r="C67" s="41">
        <v>12.0809</v>
      </c>
      <c r="D67" s="41">
        <v>7.5194000000000001</v>
      </c>
      <c r="E67" s="12"/>
      <c r="F67" s="1"/>
      <c r="G67" s="2">
        <f t="shared" si="11"/>
        <v>26647.300000000003</v>
      </c>
      <c r="H67" s="2">
        <f t="shared" si="11"/>
        <v>12080.9</v>
      </c>
      <c r="I67" s="2">
        <f t="shared" si="11"/>
        <v>7519.4</v>
      </c>
    </row>
    <row r="68" spans="1:9" x14ac:dyDescent="0.2">
      <c r="A68" s="41" t="s">
        <v>241</v>
      </c>
      <c r="B68" s="41">
        <v>28.639600000000002</v>
      </c>
      <c r="C68" s="41">
        <v>14.5465</v>
      </c>
      <c r="D68" s="41">
        <v>10.718</v>
      </c>
      <c r="E68" s="12"/>
      <c r="F68" s="1"/>
      <c r="G68" s="2">
        <f t="shared" si="11"/>
        <v>28639.600000000002</v>
      </c>
      <c r="H68" s="2">
        <f t="shared" si="11"/>
        <v>14546.5</v>
      </c>
      <c r="I68" s="2">
        <f t="shared" si="11"/>
        <v>10718</v>
      </c>
    </row>
    <row r="69" spans="1:9" x14ac:dyDescent="0.2">
      <c r="A69" s="41" t="s">
        <v>245</v>
      </c>
      <c r="B69" s="41">
        <v>30.735499999999998</v>
      </c>
      <c r="C69" s="41">
        <v>17.7121</v>
      </c>
      <c r="D69" s="41">
        <v>13.0825</v>
      </c>
      <c r="E69" s="12"/>
      <c r="F69" s="1"/>
      <c r="G69" s="2">
        <f t="shared" si="11"/>
        <v>30735.5</v>
      </c>
      <c r="H69" s="2">
        <f t="shared" si="11"/>
        <v>17712.099999999999</v>
      </c>
      <c r="I69" s="2">
        <f t="shared" si="11"/>
        <v>13082.5</v>
      </c>
    </row>
    <row r="70" spans="1:9" x14ac:dyDescent="0.2">
      <c r="A70" s="41" t="s">
        <v>249</v>
      </c>
      <c r="B70" s="41">
        <v>32.199399999999997</v>
      </c>
      <c r="C70" s="41">
        <v>20.785399999999999</v>
      </c>
      <c r="D70" s="41">
        <v>13.8</v>
      </c>
      <c r="E70" s="12"/>
      <c r="F70" s="1"/>
      <c r="G70" s="2">
        <f t="shared" si="11"/>
        <v>32199.399999999998</v>
      </c>
      <c r="H70" s="2">
        <f t="shared" si="11"/>
        <v>20785.399999999998</v>
      </c>
      <c r="I70" s="2">
        <f t="shared" si="11"/>
        <v>13800</v>
      </c>
    </row>
    <row r="71" spans="1:9" x14ac:dyDescent="0.2">
      <c r="A71" s="12" t="s">
        <v>253</v>
      </c>
      <c r="B71" s="12">
        <v>32.423499999999997</v>
      </c>
      <c r="C71" s="12">
        <v>21.585699999999999</v>
      </c>
      <c r="D71" s="12">
        <v>13.7569</v>
      </c>
      <c r="E71" s="12"/>
      <c r="F71" s="1"/>
      <c r="G71" s="2">
        <f t="shared" si="11"/>
        <v>32423.499999999996</v>
      </c>
      <c r="H71" s="2">
        <f t="shared" si="11"/>
        <v>21585.7</v>
      </c>
      <c r="I71" s="2">
        <f t="shared" si="11"/>
        <v>13756.9</v>
      </c>
    </row>
    <row r="72" spans="1:9" x14ac:dyDescent="0.2">
      <c r="A72" s="12" t="s">
        <v>257</v>
      </c>
      <c r="B72" s="12">
        <v>32.677700000000002</v>
      </c>
      <c r="C72" s="12">
        <v>25.521999999999998</v>
      </c>
      <c r="D72" s="12">
        <v>12.174799999999999</v>
      </c>
      <c r="E72" s="12"/>
      <c r="F72" s="1"/>
      <c r="G72" s="2">
        <f t="shared" si="11"/>
        <v>32677.7</v>
      </c>
      <c r="H72" s="2">
        <f t="shared" si="11"/>
        <v>25522</v>
      </c>
      <c r="I72" s="2">
        <f t="shared" si="11"/>
        <v>12174.8</v>
      </c>
    </row>
    <row r="73" spans="1:9" x14ac:dyDescent="0.2">
      <c r="A73" s="12" t="s">
        <v>261</v>
      </c>
      <c r="B73" s="12">
        <v>32.060099999999998</v>
      </c>
      <c r="C73" s="12">
        <v>28.192</v>
      </c>
      <c r="D73" s="12">
        <v>8.7362000000000002</v>
      </c>
      <c r="E73" s="12"/>
      <c r="F73" s="1"/>
      <c r="G73" s="2">
        <f t="shared" si="11"/>
        <v>32060.1</v>
      </c>
      <c r="H73" s="2">
        <f t="shared" si="11"/>
        <v>28192</v>
      </c>
      <c r="I73" s="2">
        <f t="shared" si="11"/>
        <v>8736.2000000000007</v>
      </c>
    </row>
    <row r="74" spans="1:9" x14ac:dyDescent="0.2">
      <c r="A74" s="12" t="s">
        <v>265</v>
      </c>
      <c r="B74" s="12">
        <v>31.5273</v>
      </c>
      <c r="C74" s="12">
        <v>29.433800000000002</v>
      </c>
      <c r="D74" s="12">
        <v>4.4320000000000004</v>
      </c>
      <c r="E74" s="12"/>
      <c r="F74" s="1"/>
      <c r="G74" s="2">
        <f t="shared" si="11"/>
        <v>31527.3</v>
      </c>
      <c r="H74" s="2">
        <f t="shared" si="11"/>
        <v>29433.800000000003</v>
      </c>
      <c r="I74" s="2">
        <f t="shared" si="11"/>
        <v>4432</v>
      </c>
    </row>
    <row r="75" spans="1:9" x14ac:dyDescent="0.2">
      <c r="A75" s="12" t="s">
        <v>267</v>
      </c>
      <c r="B75" s="12">
        <v>31.3626</v>
      </c>
      <c r="C75" s="12">
        <v>29.749700000000001</v>
      </c>
      <c r="D75" s="12">
        <v>0</v>
      </c>
      <c r="E75" s="12"/>
      <c r="F75" s="1"/>
      <c r="G75" s="2">
        <f t="shared" si="11"/>
        <v>31362.600000000002</v>
      </c>
      <c r="H75" s="2">
        <f t="shared" si="11"/>
        <v>29749.7</v>
      </c>
      <c r="I75" s="2">
        <f t="shared" si="11"/>
        <v>0</v>
      </c>
    </row>
    <row r="77" spans="1:9" x14ac:dyDescent="0.2">
      <c r="A77" s="41" t="s">
        <v>230</v>
      </c>
      <c r="B77" s="41">
        <v>24.349</v>
      </c>
      <c r="C77" s="41">
        <v>8.6712000000000007</v>
      </c>
      <c r="D77" s="41">
        <v>0</v>
      </c>
      <c r="E77" s="12"/>
      <c r="F77" s="1"/>
      <c r="G77" s="2">
        <f t="shared" ref="G77:I87" si="12">mm*B77</f>
        <v>24349</v>
      </c>
      <c r="H77" s="2">
        <f t="shared" si="12"/>
        <v>8671.2000000000007</v>
      </c>
      <c r="I77" s="2">
        <f t="shared" si="12"/>
        <v>0</v>
      </c>
    </row>
    <row r="78" spans="1:9" x14ac:dyDescent="0.2">
      <c r="A78" s="41" t="s">
        <v>234</v>
      </c>
      <c r="B78" s="41">
        <v>25.7958</v>
      </c>
      <c r="C78" s="41">
        <v>10.0634</v>
      </c>
      <c r="D78" s="41">
        <v>3.4512999999999998</v>
      </c>
      <c r="E78" s="12"/>
      <c r="F78" s="1"/>
      <c r="G78" s="2">
        <f t="shared" si="12"/>
        <v>25795.8</v>
      </c>
      <c r="H78" s="2">
        <f t="shared" si="12"/>
        <v>10063.4</v>
      </c>
      <c r="I78" s="2">
        <f t="shared" si="12"/>
        <v>3451.2999999999997</v>
      </c>
    </row>
    <row r="79" spans="1:9" x14ac:dyDescent="0.2">
      <c r="A79" s="41" t="s">
        <v>238</v>
      </c>
      <c r="B79" s="41">
        <v>27.585999999999999</v>
      </c>
      <c r="C79" s="41">
        <v>12.0144</v>
      </c>
      <c r="D79" s="41">
        <v>7.0332999999999997</v>
      </c>
      <c r="E79" s="12"/>
      <c r="F79" s="1"/>
      <c r="G79" s="2">
        <f t="shared" si="12"/>
        <v>27586</v>
      </c>
      <c r="H79" s="2">
        <f t="shared" si="12"/>
        <v>12014.4</v>
      </c>
      <c r="I79" s="2">
        <f t="shared" si="12"/>
        <v>7033.2999999999993</v>
      </c>
    </row>
    <row r="80" spans="1:9" x14ac:dyDescent="0.2">
      <c r="A80" s="41" t="s">
        <v>242</v>
      </c>
      <c r="B80" s="41">
        <v>29.522099999999998</v>
      </c>
      <c r="C80" s="41">
        <v>14.481999999999999</v>
      </c>
      <c r="D80" s="41">
        <v>10.135899999999999</v>
      </c>
      <c r="E80" s="12"/>
      <c r="F80" s="1"/>
      <c r="G80" s="2">
        <f t="shared" si="12"/>
        <v>29522.1</v>
      </c>
      <c r="H80" s="2">
        <f t="shared" si="12"/>
        <v>14482</v>
      </c>
      <c r="I80" s="2">
        <f t="shared" si="12"/>
        <v>10135.9</v>
      </c>
    </row>
    <row r="81" spans="1:9" x14ac:dyDescent="0.2">
      <c r="A81" s="41" t="s">
        <v>246</v>
      </c>
      <c r="B81" s="41">
        <v>31.545300000000001</v>
      </c>
      <c r="C81" s="41">
        <v>17.613600000000002</v>
      </c>
      <c r="D81" s="41">
        <v>12.4057</v>
      </c>
      <c r="E81" s="12"/>
      <c r="F81" s="1"/>
      <c r="G81" s="2">
        <f t="shared" si="12"/>
        <v>31545.3</v>
      </c>
      <c r="H81" s="2">
        <f t="shared" si="12"/>
        <v>17613.600000000002</v>
      </c>
      <c r="I81" s="2">
        <f t="shared" si="12"/>
        <v>12405.699999999999</v>
      </c>
    </row>
    <row r="82" spans="1:9" x14ac:dyDescent="0.2">
      <c r="A82" s="41" t="s">
        <v>250</v>
      </c>
      <c r="B82" s="41">
        <v>32.911799999999999</v>
      </c>
      <c r="C82" s="41">
        <v>20.5579</v>
      </c>
      <c r="D82" s="41">
        <v>13.0501</v>
      </c>
      <c r="E82" s="12"/>
      <c r="F82" s="1"/>
      <c r="G82" s="2">
        <f t="shared" si="12"/>
        <v>32911.800000000003</v>
      </c>
      <c r="H82" s="2">
        <f t="shared" si="12"/>
        <v>20557.900000000001</v>
      </c>
      <c r="I82" s="2">
        <f t="shared" si="12"/>
        <v>13050.1</v>
      </c>
    </row>
    <row r="83" spans="1:9" x14ac:dyDescent="0.2">
      <c r="A83" s="12" t="s">
        <v>254</v>
      </c>
      <c r="B83" s="12">
        <v>33.133200000000002</v>
      </c>
      <c r="C83" s="12">
        <v>21.338899999999999</v>
      </c>
      <c r="D83" s="12">
        <v>13.0105</v>
      </c>
      <c r="E83" s="12"/>
      <c r="F83" s="1"/>
      <c r="G83" s="2">
        <f t="shared" si="12"/>
        <v>33133.200000000004</v>
      </c>
      <c r="H83" s="2">
        <f t="shared" si="12"/>
        <v>21338.899999999998</v>
      </c>
      <c r="I83" s="2">
        <f t="shared" si="12"/>
        <v>13010.5</v>
      </c>
    </row>
    <row r="84" spans="1:9" x14ac:dyDescent="0.2">
      <c r="A84" s="12" t="s">
        <v>258</v>
      </c>
      <c r="B84" s="12">
        <v>33.260199999999998</v>
      </c>
      <c r="C84" s="12">
        <v>25.161999999999999</v>
      </c>
      <c r="D84" s="12">
        <v>11.590199999999999</v>
      </c>
      <c r="E84" s="12"/>
      <c r="F84" s="1"/>
      <c r="G84" s="2">
        <f t="shared" si="12"/>
        <v>33260.199999999997</v>
      </c>
      <c r="H84" s="2">
        <f t="shared" si="12"/>
        <v>25162</v>
      </c>
      <c r="I84" s="2">
        <f t="shared" si="12"/>
        <v>11590.199999999999</v>
      </c>
    </row>
    <row r="85" spans="1:9" x14ac:dyDescent="0.2">
      <c r="A85" s="12" t="s">
        <v>262</v>
      </c>
      <c r="B85" s="12">
        <v>32.988900000000001</v>
      </c>
      <c r="C85" s="12">
        <v>27.822600000000001</v>
      </c>
      <c r="D85" s="12">
        <v>8.3861000000000008</v>
      </c>
      <c r="E85" s="12"/>
      <c r="F85" s="1"/>
      <c r="G85" s="2">
        <f t="shared" si="12"/>
        <v>32988.9</v>
      </c>
      <c r="H85" s="2">
        <f t="shared" si="12"/>
        <v>27822.600000000002</v>
      </c>
      <c r="I85" s="2">
        <f t="shared" si="12"/>
        <v>8386.1</v>
      </c>
    </row>
    <row r="86" spans="1:9" x14ac:dyDescent="0.2">
      <c r="A86" s="12" t="s">
        <v>266</v>
      </c>
      <c r="B86" s="12">
        <v>32.5259</v>
      </c>
      <c r="C86" s="12">
        <v>29.1096</v>
      </c>
      <c r="D86" s="12">
        <v>4.2944000000000004</v>
      </c>
      <c r="E86" s="12"/>
      <c r="F86" s="1"/>
      <c r="G86" s="2">
        <f t="shared" si="12"/>
        <v>32525.9</v>
      </c>
      <c r="H86" s="2">
        <f t="shared" si="12"/>
        <v>29109.599999999999</v>
      </c>
      <c r="I86" s="2">
        <f t="shared" si="12"/>
        <v>4294.4000000000005</v>
      </c>
    </row>
    <row r="87" spans="1:9" x14ac:dyDescent="0.2">
      <c r="A87" s="12" t="s">
        <v>310</v>
      </c>
      <c r="B87" s="12">
        <v>32.377299999999998</v>
      </c>
      <c r="C87" s="12">
        <v>29.4452</v>
      </c>
      <c r="D87" s="12">
        <v>0</v>
      </c>
      <c r="E87" s="12"/>
      <c r="F87" s="1"/>
      <c r="G87" s="2">
        <f t="shared" si="12"/>
        <v>32377.3</v>
      </c>
      <c r="H87" s="2">
        <f t="shared" si="12"/>
        <v>29445.200000000001</v>
      </c>
      <c r="I87" s="2">
        <f t="shared" si="12"/>
        <v>0</v>
      </c>
    </row>
    <row r="89" spans="1:9" x14ac:dyDescent="0.2">
      <c r="A89" s="41" t="s">
        <v>268</v>
      </c>
      <c r="B89" s="41">
        <v>24.206800000000001</v>
      </c>
      <c r="C89" s="41">
        <v>7.5454999999999997</v>
      </c>
      <c r="D89" s="41">
        <v>0</v>
      </c>
      <c r="E89" s="12"/>
      <c r="F89" s="1"/>
      <c r="G89" s="2">
        <f t="shared" ref="G89:I99" si="13">mm*B89</f>
        <v>24206.800000000003</v>
      </c>
      <c r="H89" s="2">
        <f t="shared" si="13"/>
        <v>7545.5</v>
      </c>
      <c r="I89" s="2">
        <f t="shared" si="13"/>
        <v>0</v>
      </c>
    </row>
    <row r="90" spans="1:9" x14ac:dyDescent="0.2">
      <c r="A90" s="41" t="s">
        <v>232</v>
      </c>
      <c r="B90" s="41">
        <v>25.873000000000001</v>
      </c>
      <c r="C90" s="41">
        <v>9.0858000000000008</v>
      </c>
      <c r="D90" s="41">
        <v>3.8586</v>
      </c>
      <c r="E90" s="12"/>
      <c r="F90" s="1"/>
      <c r="G90" s="2">
        <f t="shared" si="13"/>
        <v>25873</v>
      </c>
      <c r="H90" s="2">
        <f t="shared" si="13"/>
        <v>9085.8000000000011</v>
      </c>
      <c r="I90" s="2">
        <f t="shared" si="13"/>
        <v>3858.6</v>
      </c>
    </row>
    <row r="91" spans="1:9" x14ac:dyDescent="0.2">
      <c r="A91" s="41" t="s">
        <v>236</v>
      </c>
      <c r="B91" s="41">
        <v>27.772300000000001</v>
      </c>
      <c r="C91" s="41">
        <v>11.088699999999999</v>
      </c>
      <c r="D91" s="41">
        <v>7.5194000000000001</v>
      </c>
      <c r="E91" s="12"/>
      <c r="F91" s="1"/>
      <c r="G91" s="2">
        <f t="shared" si="13"/>
        <v>27772.300000000003</v>
      </c>
      <c r="H91" s="2">
        <f t="shared" si="13"/>
        <v>11088.699999999999</v>
      </c>
      <c r="I91" s="2">
        <f t="shared" si="13"/>
        <v>7519.4</v>
      </c>
    </row>
    <row r="92" spans="1:9" x14ac:dyDescent="0.2">
      <c r="A92" s="41" t="s">
        <v>240</v>
      </c>
      <c r="B92" s="41">
        <v>29.8459</v>
      </c>
      <c r="C92" s="41">
        <v>13.6549</v>
      </c>
      <c r="D92" s="41">
        <v>10.718</v>
      </c>
      <c r="E92" s="12"/>
      <c r="F92" s="1"/>
      <c r="G92" s="2">
        <f t="shared" si="13"/>
        <v>29845.9</v>
      </c>
      <c r="H92" s="2">
        <f t="shared" si="13"/>
        <v>13654.9</v>
      </c>
      <c r="I92" s="2">
        <f t="shared" si="13"/>
        <v>10718</v>
      </c>
    </row>
    <row r="93" spans="1:9" x14ac:dyDescent="0.2">
      <c r="A93" s="41" t="s">
        <v>244</v>
      </c>
      <c r="B93" s="41">
        <v>32.0274</v>
      </c>
      <c r="C93" s="41">
        <v>16.9498</v>
      </c>
      <c r="D93" s="41">
        <v>13.0825</v>
      </c>
      <c r="E93" s="12"/>
      <c r="F93" s="1"/>
      <c r="G93" s="2">
        <f t="shared" si="13"/>
        <v>32027.4</v>
      </c>
      <c r="H93" s="2">
        <f t="shared" si="13"/>
        <v>16949.8</v>
      </c>
      <c r="I93" s="2">
        <f t="shared" si="13"/>
        <v>13082.5</v>
      </c>
    </row>
    <row r="94" spans="1:9" x14ac:dyDescent="0.2">
      <c r="A94" s="41" t="s">
        <v>248</v>
      </c>
      <c r="B94" s="41">
        <v>33.628300000000003</v>
      </c>
      <c r="C94" s="41">
        <v>20.329000000000001</v>
      </c>
      <c r="D94" s="41">
        <v>13.8</v>
      </c>
      <c r="E94" s="12"/>
      <c r="F94" s="1"/>
      <c r="G94" s="2">
        <f t="shared" si="13"/>
        <v>33628.300000000003</v>
      </c>
      <c r="H94" s="2">
        <f t="shared" si="13"/>
        <v>20329</v>
      </c>
      <c r="I94" s="2">
        <f t="shared" si="13"/>
        <v>13800</v>
      </c>
    </row>
    <row r="95" spans="1:9" x14ac:dyDescent="0.2">
      <c r="A95" s="12" t="s">
        <v>252</v>
      </c>
      <c r="B95" s="12">
        <v>33.881599999999999</v>
      </c>
      <c r="C95" s="12">
        <v>21.233699999999999</v>
      </c>
      <c r="D95" s="12">
        <v>13.7569</v>
      </c>
      <c r="E95" s="12"/>
      <c r="F95" s="1"/>
      <c r="G95" s="2">
        <f t="shared" si="13"/>
        <v>33881.599999999999</v>
      </c>
      <c r="H95" s="2">
        <f t="shared" si="13"/>
        <v>21233.699999999997</v>
      </c>
      <c r="I95" s="2">
        <f t="shared" si="13"/>
        <v>13756.9</v>
      </c>
    </row>
    <row r="96" spans="1:9" x14ac:dyDescent="0.2">
      <c r="A96" s="12" t="s">
        <v>256</v>
      </c>
      <c r="B96" s="12">
        <v>34.168999999999997</v>
      </c>
      <c r="C96" s="12">
        <v>25.683499999999999</v>
      </c>
      <c r="D96" s="12">
        <v>12.174799999999999</v>
      </c>
      <c r="E96" s="12"/>
      <c r="F96" s="1"/>
      <c r="G96" s="2">
        <f t="shared" si="13"/>
        <v>34169</v>
      </c>
      <c r="H96" s="2">
        <f t="shared" si="13"/>
        <v>25683.5</v>
      </c>
      <c r="I96" s="2">
        <f t="shared" si="13"/>
        <v>12174.8</v>
      </c>
    </row>
    <row r="97" spans="1:9" x14ac:dyDescent="0.2">
      <c r="A97" s="12" t="s">
        <v>260</v>
      </c>
      <c r="B97" s="12">
        <v>33.470799999999997</v>
      </c>
      <c r="C97" s="12">
        <v>28.701799999999999</v>
      </c>
      <c r="D97" s="12">
        <v>8.7362000000000002</v>
      </c>
      <c r="E97" s="12"/>
      <c r="F97" s="1"/>
      <c r="G97" s="2">
        <f t="shared" si="13"/>
        <v>33470.799999999996</v>
      </c>
      <c r="H97" s="2">
        <f t="shared" si="13"/>
        <v>28701.8</v>
      </c>
      <c r="I97" s="2">
        <f t="shared" si="13"/>
        <v>8736.2000000000007</v>
      </c>
    </row>
    <row r="98" spans="1:9" x14ac:dyDescent="0.2">
      <c r="A98" s="12" t="s">
        <v>264</v>
      </c>
      <c r="B98" s="12">
        <v>32.868600000000001</v>
      </c>
      <c r="C98" s="12">
        <v>30.1052</v>
      </c>
      <c r="D98" s="12">
        <v>4.4325999999999999</v>
      </c>
      <c r="E98" s="12"/>
      <c r="F98" s="1"/>
      <c r="G98" s="2">
        <f t="shared" si="13"/>
        <v>32868.6</v>
      </c>
      <c r="H98" s="2">
        <f t="shared" si="13"/>
        <v>30105.200000000001</v>
      </c>
      <c r="I98" s="2">
        <f t="shared" si="13"/>
        <v>4432.5999999999995</v>
      </c>
    </row>
    <row r="99" spans="1:9" x14ac:dyDescent="0.2">
      <c r="A99" s="12" t="s">
        <v>269</v>
      </c>
      <c r="B99" s="12">
        <v>32.682299999999998</v>
      </c>
      <c r="C99" s="12">
        <v>30.462599999999998</v>
      </c>
      <c r="D99" s="12">
        <v>0</v>
      </c>
      <c r="E99" s="12"/>
      <c r="F99" s="1"/>
      <c r="G99" s="2">
        <f t="shared" si="13"/>
        <v>32682.3</v>
      </c>
      <c r="H99" s="2">
        <f t="shared" si="13"/>
        <v>30462.6</v>
      </c>
      <c r="I99" s="2">
        <f t="shared" si="13"/>
        <v>0</v>
      </c>
    </row>
    <row r="101" spans="1:9" x14ac:dyDescent="0.2">
      <c r="A101" s="18" t="s">
        <v>311</v>
      </c>
    </row>
    <row r="102" spans="1:9" x14ac:dyDescent="0.2">
      <c r="A102" s="41" t="s">
        <v>229</v>
      </c>
      <c r="B102" s="41">
        <v>23.2225</v>
      </c>
      <c r="C102" s="41">
        <v>8.6773000000000007</v>
      </c>
      <c r="D102" s="41">
        <f t="shared" ref="D102:D112" si="14">HO</f>
        <v>14</v>
      </c>
      <c r="E102" s="12"/>
      <c r="F102" s="1"/>
      <c r="G102" s="2">
        <f t="shared" ref="G102:G112" si="15">mm*B102</f>
        <v>23222.5</v>
      </c>
      <c r="H102" s="2">
        <f t="shared" ref="H102:H112" si="16">mm*C102</f>
        <v>8677.3000000000011</v>
      </c>
      <c r="I102" s="2">
        <f t="shared" ref="I102:I112" si="17">mm*D102</f>
        <v>14000</v>
      </c>
    </row>
    <row r="103" spans="1:9" x14ac:dyDescent="0.2">
      <c r="A103" s="41" t="s">
        <v>233</v>
      </c>
      <c r="B103" s="41">
        <v>24.822500000000002</v>
      </c>
      <c r="C103" s="41">
        <v>10.156499999999999</v>
      </c>
      <c r="D103" s="41">
        <f t="shared" si="14"/>
        <v>14</v>
      </c>
      <c r="E103" s="12"/>
      <c r="F103" s="1"/>
      <c r="G103" s="2">
        <f t="shared" si="15"/>
        <v>24822.5</v>
      </c>
      <c r="H103" s="2">
        <f t="shared" si="16"/>
        <v>10156.5</v>
      </c>
      <c r="I103" s="2">
        <f t="shared" si="17"/>
        <v>14000</v>
      </c>
    </row>
    <row r="104" spans="1:9" x14ac:dyDescent="0.2">
      <c r="A104" s="41" t="s">
        <v>237</v>
      </c>
      <c r="B104" s="41">
        <v>26.647300000000001</v>
      </c>
      <c r="C104" s="41">
        <v>12.0809</v>
      </c>
      <c r="D104" s="41">
        <f t="shared" si="14"/>
        <v>14</v>
      </c>
      <c r="E104" s="12"/>
      <c r="F104" s="1"/>
      <c r="G104" s="2">
        <f t="shared" si="15"/>
        <v>26647.300000000003</v>
      </c>
      <c r="H104" s="2">
        <f t="shared" si="16"/>
        <v>12080.9</v>
      </c>
      <c r="I104" s="2">
        <f t="shared" si="17"/>
        <v>14000</v>
      </c>
    </row>
    <row r="105" spans="1:9" x14ac:dyDescent="0.2">
      <c r="A105" s="41" t="s">
        <v>241</v>
      </c>
      <c r="B105" s="41">
        <v>28.639600000000002</v>
      </c>
      <c r="C105" s="41">
        <v>14.5465</v>
      </c>
      <c r="D105" s="41">
        <f t="shared" si="14"/>
        <v>14</v>
      </c>
      <c r="E105" s="12"/>
      <c r="F105" s="1"/>
      <c r="G105" s="2">
        <f t="shared" si="15"/>
        <v>28639.600000000002</v>
      </c>
      <c r="H105" s="2">
        <f t="shared" si="16"/>
        <v>14546.5</v>
      </c>
      <c r="I105" s="2">
        <f t="shared" si="17"/>
        <v>14000</v>
      </c>
    </row>
    <row r="106" spans="1:9" x14ac:dyDescent="0.2">
      <c r="A106" s="41" t="s">
        <v>245</v>
      </c>
      <c r="B106" s="41">
        <v>30.735499999999998</v>
      </c>
      <c r="C106" s="41">
        <v>17.7121</v>
      </c>
      <c r="D106" s="41">
        <f t="shared" si="14"/>
        <v>14</v>
      </c>
      <c r="E106" s="12"/>
      <c r="F106" s="1"/>
      <c r="G106" s="2">
        <f t="shared" si="15"/>
        <v>30735.5</v>
      </c>
      <c r="H106" s="2">
        <f t="shared" si="16"/>
        <v>17712.099999999999</v>
      </c>
      <c r="I106" s="2">
        <f t="shared" si="17"/>
        <v>14000</v>
      </c>
    </row>
    <row r="107" spans="1:9" x14ac:dyDescent="0.2">
      <c r="A107" s="41" t="s">
        <v>249</v>
      </c>
      <c r="B107" s="41">
        <v>32.199399999999997</v>
      </c>
      <c r="C107" s="41">
        <v>20.785399999999999</v>
      </c>
      <c r="D107" s="41">
        <f t="shared" si="14"/>
        <v>14</v>
      </c>
      <c r="E107" s="12"/>
      <c r="F107" s="1"/>
      <c r="G107" s="2">
        <f t="shared" si="15"/>
        <v>32199.399999999998</v>
      </c>
      <c r="H107" s="2">
        <f t="shared" si="16"/>
        <v>20785.399999999998</v>
      </c>
      <c r="I107" s="2">
        <f t="shared" si="17"/>
        <v>14000</v>
      </c>
    </row>
    <row r="108" spans="1:9" x14ac:dyDescent="0.2">
      <c r="A108" s="12" t="s">
        <v>253</v>
      </c>
      <c r="B108" s="12">
        <v>32.423499999999997</v>
      </c>
      <c r="C108" s="12">
        <v>21.585699999999999</v>
      </c>
      <c r="D108" s="41">
        <f t="shared" si="14"/>
        <v>14</v>
      </c>
      <c r="E108" s="12"/>
      <c r="F108" s="1"/>
      <c r="G108" s="2">
        <f t="shared" si="15"/>
        <v>32423.499999999996</v>
      </c>
      <c r="H108" s="2">
        <f t="shared" si="16"/>
        <v>21585.7</v>
      </c>
      <c r="I108" s="2">
        <f t="shared" si="17"/>
        <v>14000</v>
      </c>
    </row>
    <row r="109" spans="1:9" x14ac:dyDescent="0.2">
      <c r="A109" s="12" t="s">
        <v>257</v>
      </c>
      <c r="B109" s="12">
        <v>32.677700000000002</v>
      </c>
      <c r="C109" s="12">
        <v>25.521999999999998</v>
      </c>
      <c r="D109" s="41">
        <f t="shared" si="14"/>
        <v>14</v>
      </c>
      <c r="E109" s="12"/>
      <c r="F109" s="1"/>
      <c r="G109" s="2">
        <f t="shared" si="15"/>
        <v>32677.7</v>
      </c>
      <c r="H109" s="2">
        <f t="shared" si="16"/>
        <v>25522</v>
      </c>
      <c r="I109" s="2">
        <f t="shared" si="17"/>
        <v>14000</v>
      </c>
    </row>
    <row r="110" spans="1:9" x14ac:dyDescent="0.2">
      <c r="A110" s="12" t="s">
        <v>261</v>
      </c>
      <c r="B110" s="12">
        <v>32.060099999999998</v>
      </c>
      <c r="C110" s="12">
        <v>28.192</v>
      </c>
      <c r="D110" s="41">
        <f t="shared" si="14"/>
        <v>14</v>
      </c>
      <c r="E110" s="12"/>
      <c r="F110" s="1"/>
      <c r="G110" s="2">
        <f t="shared" si="15"/>
        <v>32060.1</v>
      </c>
      <c r="H110" s="2">
        <f t="shared" si="16"/>
        <v>28192</v>
      </c>
      <c r="I110" s="2">
        <f t="shared" si="17"/>
        <v>14000</v>
      </c>
    </row>
    <row r="111" spans="1:9" x14ac:dyDescent="0.2">
      <c r="A111" s="12" t="s">
        <v>265</v>
      </c>
      <c r="B111" s="12">
        <v>31.5273</v>
      </c>
      <c r="C111" s="12">
        <v>29.433800000000002</v>
      </c>
      <c r="D111" s="41">
        <f t="shared" si="14"/>
        <v>14</v>
      </c>
      <c r="E111" s="12"/>
      <c r="F111" s="1"/>
      <c r="G111" s="2">
        <f t="shared" si="15"/>
        <v>31527.3</v>
      </c>
      <c r="H111" s="2">
        <f t="shared" si="16"/>
        <v>29433.800000000003</v>
      </c>
      <c r="I111" s="2">
        <f t="shared" si="17"/>
        <v>14000</v>
      </c>
    </row>
    <row r="112" spans="1:9" x14ac:dyDescent="0.2">
      <c r="A112" s="12" t="s">
        <v>267</v>
      </c>
      <c r="B112" s="12">
        <v>31.3626</v>
      </c>
      <c r="C112" s="12">
        <v>29.749700000000001</v>
      </c>
      <c r="D112" s="41">
        <f t="shared" si="14"/>
        <v>14</v>
      </c>
      <c r="E112" s="12"/>
      <c r="F112" s="1"/>
      <c r="G112" s="2">
        <f t="shared" si="15"/>
        <v>31362.600000000002</v>
      </c>
      <c r="H112" s="2">
        <f t="shared" si="16"/>
        <v>29749.7</v>
      </c>
      <c r="I112" s="2">
        <f t="shared" si="17"/>
        <v>14000</v>
      </c>
    </row>
    <row r="114" spans="1:9" x14ac:dyDescent="0.2">
      <c r="A114" s="41" t="s">
        <v>268</v>
      </c>
      <c r="B114" s="41">
        <v>24.206800000000001</v>
      </c>
      <c r="C114" s="41">
        <v>7.5454999999999997</v>
      </c>
      <c r="D114" s="41">
        <f t="shared" ref="D114:D124" si="18">HO</f>
        <v>14</v>
      </c>
      <c r="E114" s="12"/>
      <c r="F114" s="1"/>
      <c r="G114" s="2">
        <f t="shared" ref="G114:G124" si="19">mm*B114</f>
        <v>24206.800000000003</v>
      </c>
      <c r="H114" s="2">
        <f t="shared" ref="H114:H124" si="20">mm*C114</f>
        <v>7545.5</v>
      </c>
      <c r="I114" s="2">
        <f t="shared" ref="I114:I124" si="21">mm*D114</f>
        <v>14000</v>
      </c>
    </row>
    <row r="115" spans="1:9" x14ac:dyDescent="0.2">
      <c r="A115" s="41" t="s">
        <v>232</v>
      </c>
      <c r="B115" s="41">
        <v>25.873000000000001</v>
      </c>
      <c r="C115" s="41">
        <v>9.0858000000000008</v>
      </c>
      <c r="D115" s="41">
        <f t="shared" si="18"/>
        <v>14</v>
      </c>
      <c r="E115" s="12"/>
      <c r="F115" s="1"/>
      <c r="G115" s="2">
        <f t="shared" si="19"/>
        <v>25873</v>
      </c>
      <c r="H115" s="2">
        <f t="shared" si="20"/>
        <v>9085.8000000000011</v>
      </c>
      <c r="I115" s="2">
        <f t="shared" si="21"/>
        <v>14000</v>
      </c>
    </row>
    <row r="116" spans="1:9" x14ac:dyDescent="0.2">
      <c r="A116" s="41" t="s">
        <v>236</v>
      </c>
      <c r="B116" s="41">
        <v>27.772300000000001</v>
      </c>
      <c r="C116" s="41">
        <v>11.088699999999999</v>
      </c>
      <c r="D116" s="41">
        <f t="shared" si="18"/>
        <v>14</v>
      </c>
      <c r="E116" s="12"/>
      <c r="F116" s="1"/>
      <c r="G116" s="2">
        <f t="shared" si="19"/>
        <v>27772.300000000003</v>
      </c>
      <c r="H116" s="2">
        <f t="shared" si="20"/>
        <v>11088.699999999999</v>
      </c>
      <c r="I116" s="2">
        <f t="shared" si="21"/>
        <v>14000</v>
      </c>
    </row>
    <row r="117" spans="1:9" x14ac:dyDescent="0.2">
      <c r="A117" s="41" t="s">
        <v>240</v>
      </c>
      <c r="B117" s="41">
        <v>29.8459</v>
      </c>
      <c r="C117" s="41">
        <v>13.6549</v>
      </c>
      <c r="D117" s="41">
        <f t="shared" si="18"/>
        <v>14</v>
      </c>
      <c r="E117" s="12"/>
      <c r="F117" s="1"/>
      <c r="G117" s="2">
        <f t="shared" si="19"/>
        <v>29845.9</v>
      </c>
      <c r="H117" s="2">
        <f t="shared" si="20"/>
        <v>13654.9</v>
      </c>
      <c r="I117" s="2">
        <f t="shared" si="21"/>
        <v>14000</v>
      </c>
    </row>
    <row r="118" spans="1:9" x14ac:dyDescent="0.2">
      <c r="A118" s="41" t="s">
        <v>244</v>
      </c>
      <c r="B118" s="41">
        <v>32.0274</v>
      </c>
      <c r="C118" s="41">
        <v>16.9498</v>
      </c>
      <c r="D118" s="41">
        <f t="shared" si="18"/>
        <v>14</v>
      </c>
      <c r="E118" s="12"/>
      <c r="F118" s="1"/>
      <c r="G118" s="2">
        <f t="shared" si="19"/>
        <v>32027.4</v>
      </c>
      <c r="H118" s="2">
        <f t="shared" si="20"/>
        <v>16949.8</v>
      </c>
      <c r="I118" s="2">
        <f t="shared" si="21"/>
        <v>14000</v>
      </c>
    </row>
    <row r="119" spans="1:9" x14ac:dyDescent="0.2">
      <c r="A119" s="41" t="s">
        <v>248</v>
      </c>
      <c r="B119" s="41">
        <v>33.628300000000003</v>
      </c>
      <c r="C119" s="41">
        <v>20.329000000000001</v>
      </c>
      <c r="D119" s="41">
        <f t="shared" si="18"/>
        <v>14</v>
      </c>
      <c r="E119" s="12"/>
      <c r="F119" s="1"/>
      <c r="G119" s="2">
        <f t="shared" si="19"/>
        <v>33628.300000000003</v>
      </c>
      <c r="H119" s="2">
        <f t="shared" si="20"/>
        <v>20329</v>
      </c>
      <c r="I119" s="2">
        <f t="shared" si="21"/>
        <v>14000</v>
      </c>
    </row>
    <row r="120" spans="1:9" x14ac:dyDescent="0.2">
      <c r="A120" s="12" t="s">
        <v>252</v>
      </c>
      <c r="B120" s="12">
        <v>33.881599999999999</v>
      </c>
      <c r="C120" s="12">
        <v>21.233699999999999</v>
      </c>
      <c r="D120" s="41">
        <f t="shared" si="18"/>
        <v>14</v>
      </c>
      <c r="E120" s="12"/>
      <c r="F120" s="1"/>
      <c r="G120" s="2">
        <f t="shared" si="19"/>
        <v>33881.599999999999</v>
      </c>
      <c r="H120" s="2">
        <f t="shared" si="20"/>
        <v>21233.699999999997</v>
      </c>
      <c r="I120" s="2">
        <f t="shared" si="21"/>
        <v>14000</v>
      </c>
    </row>
    <row r="121" spans="1:9" x14ac:dyDescent="0.2">
      <c r="A121" s="12" t="s">
        <v>256</v>
      </c>
      <c r="B121" s="12">
        <v>34.168999999999997</v>
      </c>
      <c r="C121" s="12">
        <v>25.683499999999999</v>
      </c>
      <c r="D121" s="41">
        <f t="shared" si="18"/>
        <v>14</v>
      </c>
      <c r="E121" s="12"/>
      <c r="F121" s="1"/>
      <c r="G121" s="2">
        <f t="shared" si="19"/>
        <v>34169</v>
      </c>
      <c r="H121" s="2">
        <f t="shared" si="20"/>
        <v>25683.5</v>
      </c>
      <c r="I121" s="2">
        <f t="shared" si="21"/>
        <v>14000</v>
      </c>
    </row>
    <row r="122" spans="1:9" x14ac:dyDescent="0.2">
      <c r="A122" s="12" t="s">
        <v>260</v>
      </c>
      <c r="B122" s="12">
        <v>33.470799999999997</v>
      </c>
      <c r="C122" s="12">
        <v>28.701799999999999</v>
      </c>
      <c r="D122" s="41">
        <f t="shared" si="18"/>
        <v>14</v>
      </c>
      <c r="E122" s="12"/>
      <c r="F122" s="1"/>
      <c r="G122" s="2">
        <f t="shared" si="19"/>
        <v>33470.799999999996</v>
      </c>
      <c r="H122" s="2">
        <f t="shared" si="20"/>
        <v>28701.8</v>
      </c>
      <c r="I122" s="2">
        <f t="shared" si="21"/>
        <v>14000</v>
      </c>
    </row>
    <row r="123" spans="1:9" x14ac:dyDescent="0.2">
      <c r="A123" s="12" t="s">
        <v>264</v>
      </c>
      <c r="B123" s="12">
        <v>32.868600000000001</v>
      </c>
      <c r="C123" s="12">
        <v>30.1052</v>
      </c>
      <c r="D123" s="41">
        <f t="shared" si="18"/>
        <v>14</v>
      </c>
      <c r="E123" s="12"/>
      <c r="F123" s="1"/>
      <c r="G123" s="2">
        <f t="shared" si="19"/>
        <v>32868.6</v>
      </c>
      <c r="H123" s="2">
        <f t="shared" si="20"/>
        <v>30105.200000000001</v>
      </c>
      <c r="I123" s="2">
        <f t="shared" si="21"/>
        <v>14000</v>
      </c>
    </row>
    <row r="124" spans="1:9" x14ac:dyDescent="0.2">
      <c r="A124" s="12" t="s">
        <v>269</v>
      </c>
      <c r="B124" s="12">
        <v>32.682299999999998</v>
      </c>
      <c r="C124" s="12">
        <v>30.462599999999998</v>
      </c>
      <c r="D124" s="41">
        <f t="shared" si="18"/>
        <v>14</v>
      </c>
      <c r="E124" s="12"/>
      <c r="F124" s="1"/>
      <c r="G124" s="2">
        <f t="shared" si="19"/>
        <v>32682.3</v>
      </c>
      <c r="H124" s="2">
        <f t="shared" si="20"/>
        <v>30462.6</v>
      </c>
      <c r="I124" s="2">
        <f t="shared" si="21"/>
        <v>14000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H32" sqref="H32"/>
    </sheetView>
  </sheetViews>
  <sheetFormatPr defaultRowHeight="12.75" x14ac:dyDescent="0.2"/>
  <cols>
    <col min="1" max="1" width="17.83203125" customWidth="1"/>
    <col min="2" max="2" width="22.33203125" bestFit="1" customWidth="1"/>
  </cols>
  <sheetData>
    <row r="1" spans="1:2" x14ac:dyDescent="0.2">
      <c r="A1" t="s">
        <v>314</v>
      </c>
      <c r="B1" t="s">
        <v>315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G3" sqref="G3"/>
    </sheetView>
  </sheetViews>
  <sheetFormatPr defaultRowHeight="12.75" x14ac:dyDescent="0.2"/>
  <cols>
    <col min="1" max="1" width="30.33203125" style="27" bestFit="1" customWidth="1"/>
    <col min="2" max="6" width="9.6640625" style="27" customWidth="1"/>
    <col min="7" max="7" width="40.6640625" style="27" bestFit="1" customWidth="1"/>
    <col min="8" max="9" width="3.6640625" style="27" customWidth="1"/>
    <col min="10" max="10" width="27.6640625" style="27" bestFit="1" customWidth="1"/>
    <col min="11" max="11" width="8.1640625" style="27" bestFit="1" customWidth="1"/>
    <col min="12" max="12" width="5.5" style="27" bestFit="1" customWidth="1"/>
    <col min="13" max="13" width="11.83203125" style="27" customWidth="1"/>
    <col min="14" max="14" width="8.33203125" style="27" bestFit="1" customWidth="1"/>
    <col min="15" max="16384" width="9.33203125" style="27"/>
  </cols>
  <sheetData>
    <row r="1" spans="1:12" s="1" customFormat="1" x14ac:dyDescent="0.2">
      <c r="A1" s="53" t="s">
        <v>376</v>
      </c>
      <c r="B1" s="48">
        <v>1</v>
      </c>
      <c r="C1" s="48">
        <v>2</v>
      </c>
      <c r="D1" s="48">
        <v>3</v>
      </c>
      <c r="E1" s="48">
        <v>4</v>
      </c>
      <c r="F1" s="48">
        <v>5</v>
      </c>
      <c r="G1" s="1" t="s">
        <v>358</v>
      </c>
      <c r="J1" s="47"/>
      <c r="K1" s="28" t="s">
        <v>329</v>
      </c>
      <c r="L1" s="28" t="s">
        <v>328</v>
      </c>
    </row>
    <row r="2" spans="1:12" s="1" customFormat="1" x14ac:dyDescent="0.2">
      <c r="A2" s="51" t="s">
        <v>374</v>
      </c>
      <c r="B2" s="52"/>
      <c r="C2" s="52"/>
      <c r="D2" s="52"/>
      <c r="E2" s="52"/>
      <c r="F2" s="52"/>
      <c r="J2" s="28" t="s">
        <v>320</v>
      </c>
      <c r="K2" s="28">
        <v>2400</v>
      </c>
      <c r="L2" s="30" t="s">
        <v>319</v>
      </c>
    </row>
    <row r="3" spans="1:12" s="1" customFormat="1" x14ac:dyDescent="0.2">
      <c r="A3" s="49" t="s">
        <v>371</v>
      </c>
      <c r="B3" s="30" t="s">
        <v>319</v>
      </c>
      <c r="C3" s="30" t="s">
        <v>319</v>
      </c>
      <c r="D3" s="30" t="s">
        <v>319</v>
      </c>
      <c r="E3" s="30" t="s">
        <v>319</v>
      </c>
      <c r="F3" s="30" t="s">
        <v>319</v>
      </c>
      <c r="J3" s="28" t="s">
        <v>321</v>
      </c>
      <c r="K3" s="28">
        <v>6450</v>
      </c>
      <c r="L3" s="30" t="s">
        <v>319</v>
      </c>
    </row>
    <row r="4" spans="1:12" s="1" customFormat="1" x14ac:dyDescent="0.2">
      <c r="A4" s="49" t="s">
        <v>372</v>
      </c>
      <c r="B4" s="30" t="s">
        <v>319</v>
      </c>
      <c r="C4" s="30" t="s">
        <v>319</v>
      </c>
      <c r="D4" s="30" t="s">
        <v>319</v>
      </c>
      <c r="E4" s="30" t="s">
        <v>319</v>
      </c>
      <c r="F4" s="30" t="s">
        <v>319</v>
      </c>
      <c r="J4" s="28" t="s">
        <v>322</v>
      </c>
      <c r="K4" s="28">
        <v>9750</v>
      </c>
      <c r="L4" s="30" t="s">
        <v>319</v>
      </c>
    </row>
    <row r="5" spans="1:12" s="1" customFormat="1" x14ac:dyDescent="0.2">
      <c r="A5" s="49" t="s">
        <v>373</v>
      </c>
      <c r="B5" s="30" t="s">
        <v>319</v>
      </c>
      <c r="C5" s="30" t="s">
        <v>319</v>
      </c>
      <c r="D5" s="30" t="s">
        <v>319</v>
      </c>
      <c r="E5" s="30" t="s">
        <v>319</v>
      </c>
      <c r="F5" s="30" t="s">
        <v>319</v>
      </c>
      <c r="J5" s="28" t="s">
        <v>323</v>
      </c>
      <c r="K5" s="28">
        <v>14750</v>
      </c>
      <c r="L5" s="30" t="s">
        <v>319</v>
      </c>
    </row>
    <row r="6" spans="1:12" s="1" customFormat="1" x14ac:dyDescent="0.2">
      <c r="A6" s="49" t="s">
        <v>381</v>
      </c>
      <c r="B6" s="30" t="s">
        <v>319</v>
      </c>
      <c r="C6" s="30" t="s">
        <v>319</v>
      </c>
      <c r="D6" s="30" t="s">
        <v>319</v>
      </c>
      <c r="E6" s="30" t="s">
        <v>319</v>
      </c>
      <c r="F6" s="30" t="s">
        <v>319</v>
      </c>
      <c r="J6" s="28" t="s">
        <v>324</v>
      </c>
      <c r="K6" s="28">
        <v>19900</v>
      </c>
      <c r="L6" s="30" t="s">
        <v>319</v>
      </c>
    </row>
    <row r="7" spans="1:12" x14ac:dyDescent="0.2">
      <c r="A7" s="51" t="s">
        <v>375</v>
      </c>
      <c r="B7" s="52"/>
      <c r="C7" s="52"/>
      <c r="D7" s="52"/>
      <c r="E7" s="52"/>
      <c r="F7" s="52"/>
      <c r="G7" s="1"/>
      <c r="J7" s="28" t="s">
        <v>325</v>
      </c>
      <c r="K7" s="28">
        <v>26900</v>
      </c>
      <c r="L7" s="28"/>
    </row>
    <row r="8" spans="1:12" x14ac:dyDescent="0.2">
      <c r="A8" s="49" t="s">
        <v>367</v>
      </c>
      <c r="B8" s="30" t="s">
        <v>319</v>
      </c>
      <c r="C8" s="30" t="s">
        <v>319</v>
      </c>
      <c r="D8" s="30" t="s">
        <v>319</v>
      </c>
      <c r="E8" s="30" t="s">
        <v>319</v>
      </c>
      <c r="F8" s="30" t="s">
        <v>319</v>
      </c>
      <c r="J8" s="28" t="s">
        <v>326</v>
      </c>
      <c r="K8" s="28">
        <v>30500</v>
      </c>
      <c r="L8" s="29"/>
    </row>
    <row r="9" spans="1:12" s="1" customFormat="1" x14ac:dyDescent="0.2">
      <c r="A9" s="49" t="s">
        <v>366</v>
      </c>
      <c r="B9" s="30" t="s">
        <v>319</v>
      </c>
      <c r="C9" s="30" t="s">
        <v>319</v>
      </c>
      <c r="D9" s="30" t="s">
        <v>319</v>
      </c>
      <c r="E9" s="30" t="s">
        <v>319</v>
      </c>
      <c r="F9" s="30" t="s">
        <v>319</v>
      </c>
      <c r="G9" s="27"/>
      <c r="J9" s="28" t="s">
        <v>327</v>
      </c>
      <c r="K9" s="28">
        <v>124000</v>
      </c>
      <c r="L9" s="29"/>
    </row>
    <row r="10" spans="1:12" s="1" customFormat="1" x14ac:dyDescent="0.2">
      <c r="A10" s="49" t="s">
        <v>368</v>
      </c>
      <c r="B10" s="30" t="s">
        <v>319</v>
      </c>
      <c r="C10" s="30" t="s">
        <v>319</v>
      </c>
      <c r="D10" s="30" t="s">
        <v>319</v>
      </c>
      <c r="E10" s="30" t="s">
        <v>319</v>
      </c>
      <c r="F10" s="30" t="s">
        <v>319</v>
      </c>
    </row>
    <row r="11" spans="1:12" s="1" customFormat="1" x14ac:dyDescent="0.2">
      <c r="A11" s="49" t="s">
        <v>369</v>
      </c>
      <c r="B11" s="30" t="s">
        <v>319</v>
      </c>
      <c r="C11" s="30" t="s">
        <v>319</v>
      </c>
      <c r="D11" s="30" t="s">
        <v>319</v>
      </c>
      <c r="E11" s="30" t="s">
        <v>319</v>
      </c>
      <c r="F11" s="30" t="s">
        <v>319</v>
      </c>
    </row>
    <row r="12" spans="1:12" s="1" customFormat="1" x14ac:dyDescent="0.2">
      <c r="A12" s="51" t="s">
        <v>378</v>
      </c>
      <c r="B12" s="52"/>
      <c r="C12" s="52"/>
      <c r="D12" s="52"/>
      <c r="E12" s="52"/>
      <c r="F12" s="52"/>
    </row>
    <row r="13" spans="1:12" s="1" customFormat="1" x14ac:dyDescent="0.2">
      <c r="A13" s="49" t="s">
        <v>383</v>
      </c>
      <c r="B13" s="56"/>
      <c r="C13" s="30"/>
      <c r="D13" s="56" t="s">
        <v>319</v>
      </c>
      <c r="E13" s="56" t="s">
        <v>319</v>
      </c>
      <c r="F13" s="56" t="s">
        <v>319</v>
      </c>
      <c r="G13" s="1" t="s">
        <v>386</v>
      </c>
    </row>
    <row r="14" spans="1:12" s="1" customFormat="1" x14ac:dyDescent="0.2">
      <c r="A14" s="49" t="s">
        <v>384</v>
      </c>
      <c r="B14" s="56"/>
      <c r="C14" s="30"/>
      <c r="D14" s="56" t="s">
        <v>319</v>
      </c>
      <c r="E14" s="56" t="s">
        <v>319</v>
      </c>
      <c r="F14" s="56" t="s">
        <v>319</v>
      </c>
      <c r="G14" s="1" t="s">
        <v>385</v>
      </c>
    </row>
    <row r="15" spans="1:12" s="1" customFormat="1" ht="25.5" x14ac:dyDescent="0.2">
      <c r="A15" s="50" t="s">
        <v>360</v>
      </c>
      <c r="B15" s="56"/>
      <c r="C15" s="30"/>
      <c r="D15" s="56" t="s">
        <v>319</v>
      </c>
      <c r="E15" s="30"/>
      <c r="F15" s="56" t="s">
        <v>319</v>
      </c>
      <c r="G15" s="13" t="s">
        <v>362</v>
      </c>
    </row>
    <row r="16" spans="1:12" s="1" customFormat="1" ht="25.5" x14ac:dyDescent="0.2">
      <c r="A16" s="63" t="s">
        <v>357</v>
      </c>
      <c r="B16" s="56"/>
      <c r="C16" s="30"/>
      <c r="D16" s="56" t="s">
        <v>319</v>
      </c>
      <c r="E16" s="30"/>
      <c r="F16" s="56" t="s">
        <v>319</v>
      </c>
      <c r="G16" s="13" t="s">
        <v>398</v>
      </c>
    </row>
    <row r="17" spans="1:11" s="1" customFormat="1" ht="25.5" x14ac:dyDescent="0.2">
      <c r="A17" s="50" t="s">
        <v>356</v>
      </c>
      <c r="B17" s="56"/>
      <c r="C17" s="30"/>
      <c r="D17" s="56" t="s">
        <v>319</v>
      </c>
      <c r="E17" s="30"/>
      <c r="F17" s="56" t="s">
        <v>319</v>
      </c>
      <c r="G17" s="1" t="s">
        <v>359</v>
      </c>
    </row>
    <row r="18" spans="1:11" s="1" customFormat="1" x14ac:dyDescent="0.2"/>
    <row r="19" spans="1:11" s="1" customFormat="1" x14ac:dyDescent="0.2">
      <c r="B19" s="1" t="s">
        <v>379</v>
      </c>
    </row>
    <row r="20" spans="1:11" s="1" customFormat="1" x14ac:dyDescent="0.2">
      <c r="B20" s="46" t="s">
        <v>352</v>
      </c>
      <c r="C20" s="1" t="s">
        <v>370</v>
      </c>
    </row>
    <row r="21" spans="1:11" x14ac:dyDescent="0.2">
      <c r="A21" s="1"/>
      <c r="B21" s="1"/>
      <c r="C21" s="1"/>
      <c r="D21" s="1"/>
      <c r="E21" s="1"/>
      <c r="F21" s="1"/>
      <c r="G21" s="1"/>
    </row>
    <row r="22" spans="1:11" ht="25.5" x14ac:dyDescent="0.2">
      <c r="A22" s="55" t="s">
        <v>377</v>
      </c>
      <c r="B22" s="55">
        <v>1</v>
      </c>
      <c r="C22" s="54">
        <v>2</v>
      </c>
      <c r="D22" s="54">
        <v>3</v>
      </c>
      <c r="E22" s="54">
        <v>4</v>
      </c>
      <c r="F22" s="54">
        <v>5</v>
      </c>
      <c r="G22" s="13" t="s">
        <v>361</v>
      </c>
      <c r="J22" s="1" t="s">
        <v>331</v>
      </c>
      <c r="K22" s="1">
        <f>28000-K7</f>
        <v>1100</v>
      </c>
    </row>
    <row r="23" spans="1:11" x14ac:dyDescent="0.2">
      <c r="A23" s="60" t="s">
        <v>355</v>
      </c>
      <c r="B23" s="30" t="s">
        <v>319</v>
      </c>
      <c r="C23" s="30" t="s">
        <v>319</v>
      </c>
      <c r="D23" s="30" t="s">
        <v>319</v>
      </c>
      <c r="E23" s="30" t="s">
        <v>319</v>
      </c>
      <c r="F23" s="30" t="s">
        <v>319</v>
      </c>
      <c r="G23" s="1"/>
      <c r="J23" s="1" t="s">
        <v>330</v>
      </c>
      <c r="K23" s="1"/>
    </row>
    <row r="24" spans="1:11" ht="25.5" x14ac:dyDescent="0.2">
      <c r="A24" s="61" t="s">
        <v>397</v>
      </c>
      <c r="B24" s="56"/>
      <c r="C24" s="47"/>
      <c r="D24" s="56" t="s">
        <v>319</v>
      </c>
      <c r="E24" s="47"/>
      <c r="F24" s="56" t="s">
        <v>319</v>
      </c>
      <c r="G24" s="1"/>
      <c r="J24" s="1"/>
      <c r="K24" s="1">
        <v>30900</v>
      </c>
    </row>
    <row r="25" spans="1:11" ht="25.5" x14ac:dyDescent="0.2">
      <c r="A25" s="61" t="s">
        <v>382</v>
      </c>
      <c r="B25" s="56"/>
      <c r="C25" s="56"/>
      <c r="D25" s="56" t="s">
        <v>319</v>
      </c>
      <c r="E25" s="56"/>
      <c r="F25" s="56" t="s">
        <v>319</v>
      </c>
      <c r="G25" s="1"/>
      <c r="J25" s="1"/>
      <c r="K25" s="1">
        <v>26900</v>
      </c>
    </row>
    <row r="26" spans="1:11" ht="25.5" x14ac:dyDescent="0.2">
      <c r="A26" s="61" t="s">
        <v>380</v>
      </c>
      <c r="B26" s="56"/>
      <c r="C26" s="47"/>
      <c r="D26" s="47"/>
      <c r="E26" s="47"/>
      <c r="F26" s="56" t="s">
        <v>319</v>
      </c>
      <c r="G26" s="1"/>
      <c r="H26" s="1"/>
      <c r="I26" s="1"/>
      <c r="J26" s="1"/>
      <c r="K26" s="1"/>
    </row>
    <row r="27" spans="1:11" s="1" customFormat="1" ht="25.5" x14ac:dyDescent="0.2">
      <c r="A27" s="61" t="s">
        <v>399</v>
      </c>
      <c r="B27" s="56"/>
      <c r="C27" s="56"/>
      <c r="D27" s="56" t="s">
        <v>319</v>
      </c>
      <c r="E27" s="56"/>
      <c r="F27" s="56" t="s">
        <v>319</v>
      </c>
      <c r="G27" s="13" t="s">
        <v>361</v>
      </c>
    </row>
    <row r="28" spans="1:11" x14ac:dyDescent="0.2">
      <c r="A28"/>
      <c r="B28"/>
      <c r="C28"/>
      <c r="D28"/>
      <c r="E28"/>
      <c r="F28" s="1"/>
      <c r="G28" s="1"/>
      <c r="J28" s="27" t="s">
        <v>332</v>
      </c>
      <c r="K28" s="27" t="e">
        <f>#REF!-K7</f>
        <v>#REF!</v>
      </c>
    </row>
    <row r="29" spans="1:11" x14ac:dyDescent="0.2">
      <c r="C29" s="13"/>
      <c r="D29" s="13"/>
      <c r="E29" s="13"/>
    </row>
    <row r="30" spans="1:11" x14ac:dyDescent="0.2">
      <c r="C30" s="13"/>
      <c r="D30" s="13"/>
      <c r="E30" s="13"/>
    </row>
    <row r="31" spans="1:11" x14ac:dyDescent="0.2">
      <c r="A31" s="13" t="s">
        <v>355</v>
      </c>
      <c r="B31" s="1" t="s">
        <v>365</v>
      </c>
      <c r="C31" s="13"/>
      <c r="D31" s="13"/>
      <c r="E31" s="13"/>
      <c r="H31" s="1"/>
      <c r="I31" s="1"/>
      <c r="J31" s="1"/>
    </row>
    <row r="32" spans="1:11" x14ac:dyDescent="0.2">
      <c r="A32" s="13" t="s">
        <v>353</v>
      </c>
      <c r="B32" s="1" t="s">
        <v>363</v>
      </c>
      <c r="C32" s="13"/>
      <c r="D32" s="13"/>
      <c r="E32" s="13"/>
    </row>
    <row r="33" spans="1:7" x14ac:dyDescent="0.2">
      <c r="A33" s="13" t="s">
        <v>354</v>
      </c>
      <c r="B33" s="1" t="s">
        <v>364</v>
      </c>
      <c r="C33" s="13"/>
      <c r="D33" s="13"/>
      <c r="E33" s="13"/>
      <c r="F33" s="1"/>
    </row>
    <row r="34" spans="1:7" x14ac:dyDescent="0.2">
      <c r="A34" s="13"/>
      <c r="B34" s="13"/>
      <c r="C34" s="13"/>
      <c r="D34" s="13"/>
      <c r="E34" s="13"/>
      <c r="G34" s="1"/>
    </row>
    <row r="35" spans="1:7" x14ac:dyDescent="0.2">
      <c r="A35" s="13"/>
      <c r="B35" s="13"/>
      <c r="C35" s="13"/>
      <c r="D35" s="13"/>
      <c r="E35" s="13"/>
    </row>
    <row r="36" spans="1:7" x14ac:dyDescent="0.2">
      <c r="A36" s="13"/>
      <c r="B36" s="13"/>
      <c r="C36" s="13"/>
      <c r="D36" s="13"/>
      <c r="E36" s="13"/>
    </row>
    <row r="37" spans="1:7" x14ac:dyDescent="0.2">
      <c r="A37" s="13"/>
      <c r="B37" s="13"/>
      <c r="C37" s="13"/>
      <c r="D37" s="13"/>
      <c r="E37" s="13"/>
    </row>
    <row r="38" spans="1:7" x14ac:dyDescent="0.2">
      <c r="A38" s="13"/>
      <c r="B38" s="13"/>
      <c r="C38" s="13"/>
      <c r="D38" s="13"/>
      <c r="E38" s="13"/>
      <c r="G38" s="1"/>
    </row>
    <row r="39" spans="1:7" x14ac:dyDescent="0.2">
      <c r="A39" s="13"/>
      <c r="B39" s="13"/>
      <c r="C39" s="13"/>
      <c r="D39" s="13"/>
      <c r="E39" s="13"/>
    </row>
    <row r="40" spans="1:7" x14ac:dyDescent="0.2">
      <c r="A40" s="13"/>
      <c r="B40" s="13"/>
      <c r="C40" s="13"/>
      <c r="D40" s="13"/>
      <c r="E40" s="13"/>
    </row>
    <row r="41" spans="1:7" x14ac:dyDescent="0.2">
      <c r="A41" s="13"/>
      <c r="B41" s="13"/>
      <c r="C41" s="13"/>
      <c r="D41" s="13"/>
      <c r="E41" s="13"/>
    </row>
    <row r="42" spans="1:7" x14ac:dyDescent="0.2">
      <c r="A42" s="13"/>
      <c r="B42" s="13"/>
      <c r="C42" s="13"/>
      <c r="D42" s="13"/>
      <c r="E42" s="13"/>
    </row>
  </sheetData>
  <pageMargins left="0.7" right="0.7" top="0.75" bottom="0.75" header="0.3" footer="0.3"/>
  <pageSetup paperSize="8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916A2E63-7D5A-4F5A-9239-7543418A5C71}">
            <xm:f>NOT(ISERROR(SEARCH("WIP",B23)))</xm:f>
            <xm:f>"WIP"</xm:f>
            <x14:dxf>
              <fill>
                <patternFill>
                  <bgColor rgb="FFFFFF00"/>
                </patternFill>
              </fill>
            </x14:dxf>
          </x14:cfRule>
          <xm:sqref>B23:F26</xm:sqref>
        </x14:conditionalFormatting>
        <x14:conditionalFormatting xmlns:xm="http://schemas.microsoft.com/office/excel/2006/main">
          <x14:cfRule type="containsText" priority="1" operator="containsText" id="{81FF4778-1C31-4843-A23F-ACF00D2750AE}">
            <xm:f>NOT(ISERROR(SEARCH("WIP",F27)))</xm:f>
            <xm:f>"WIP"</xm:f>
            <x14:dxf>
              <fill>
                <patternFill>
                  <bgColor rgb="FFFFFF00"/>
                </patternFill>
              </fill>
            </x14:dxf>
          </x14:cfRule>
          <xm:sqref>F27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sqref="A1:XFD47"/>
    </sheetView>
  </sheetViews>
  <sheetFormatPr defaultRowHeight="12.75" x14ac:dyDescent="0.2"/>
  <sheetData>
    <row r="1" spans="1:11" x14ac:dyDescent="0.2">
      <c r="B1" t="s">
        <v>388</v>
      </c>
    </row>
    <row r="2" spans="1:11" x14ac:dyDescent="0.2">
      <c r="B2" t="s">
        <v>0</v>
      </c>
      <c r="C2" t="s">
        <v>1</v>
      </c>
      <c r="D2" t="s">
        <v>2</v>
      </c>
      <c r="I2" t="s">
        <v>0</v>
      </c>
      <c r="J2" t="s">
        <v>1</v>
      </c>
      <c r="K2" t="s">
        <v>2</v>
      </c>
    </row>
    <row r="3" spans="1:11" x14ac:dyDescent="0.2">
      <c r="A3" t="s">
        <v>389</v>
      </c>
      <c r="F3" s="27" t="s">
        <v>400</v>
      </c>
      <c r="I3" s="27" t="s">
        <v>401</v>
      </c>
    </row>
    <row r="4" spans="1:11" x14ac:dyDescent="0.2">
      <c r="A4">
        <v>1</v>
      </c>
      <c r="B4" s="58">
        <v>-11.100199999999999</v>
      </c>
      <c r="C4" s="58">
        <v>16.983699999999999</v>
      </c>
      <c r="D4">
        <v>0</v>
      </c>
      <c r="F4">
        <v>0</v>
      </c>
      <c r="I4">
        <f t="shared" ref="I4:I25" si="0">mm*B4</f>
        <v>-11100.199999999999</v>
      </c>
      <c r="J4">
        <f t="shared" ref="J4:J25" si="1">mm*C4</f>
        <v>16983.699999999997</v>
      </c>
      <c r="K4">
        <f t="shared" ref="K4:K25" si="2">mm*D4</f>
        <v>0</v>
      </c>
    </row>
    <row r="5" spans="1:11" x14ac:dyDescent="0.2">
      <c r="A5">
        <v>2</v>
      </c>
      <c r="B5">
        <v>-10.341799999999999</v>
      </c>
      <c r="C5">
        <v>17.2331</v>
      </c>
      <c r="D5">
        <v>0</v>
      </c>
      <c r="F5">
        <v>0.79800000000000004</v>
      </c>
      <c r="G5">
        <f>F4+F5</f>
        <v>0.79800000000000004</v>
      </c>
      <c r="I5">
        <f t="shared" si="0"/>
        <v>-10341.799999999999</v>
      </c>
      <c r="J5">
        <f t="shared" si="1"/>
        <v>17233.099999999999</v>
      </c>
      <c r="K5">
        <f t="shared" si="2"/>
        <v>0</v>
      </c>
    </row>
    <row r="6" spans="1:11" x14ac:dyDescent="0.2">
      <c r="A6">
        <v>3</v>
      </c>
      <c r="B6">
        <v>-9.7270000000000003</v>
      </c>
      <c r="C6">
        <v>17.4282</v>
      </c>
      <c r="D6">
        <v>5.0330000000000004</v>
      </c>
      <c r="F6">
        <v>0.64500000000000002</v>
      </c>
      <c r="G6">
        <f>G5+F6</f>
        <v>1.4430000000000001</v>
      </c>
      <c r="I6">
        <f t="shared" si="0"/>
        <v>-9727</v>
      </c>
      <c r="J6">
        <f t="shared" si="1"/>
        <v>17428.2</v>
      </c>
      <c r="K6">
        <f t="shared" si="2"/>
        <v>5033</v>
      </c>
    </row>
    <row r="7" spans="1:11" x14ac:dyDescent="0.2">
      <c r="A7">
        <v>4</v>
      </c>
      <c r="B7" s="58">
        <v>-8.7704000000000004</v>
      </c>
      <c r="C7" s="58">
        <v>17.7194</v>
      </c>
      <c r="D7">
        <v>8.5839999999999996</v>
      </c>
      <c r="F7">
        <v>1</v>
      </c>
      <c r="G7">
        <f t="shared" ref="G7:G25" si="3">G6+F7</f>
        <v>2.4430000000000001</v>
      </c>
      <c r="I7">
        <f t="shared" si="0"/>
        <v>-8770.4</v>
      </c>
      <c r="J7">
        <f t="shared" si="1"/>
        <v>17719.400000000001</v>
      </c>
      <c r="K7">
        <f t="shared" si="2"/>
        <v>8584</v>
      </c>
    </row>
    <row r="8" spans="1:11" x14ac:dyDescent="0.2">
      <c r="A8">
        <v>5</v>
      </c>
      <c r="B8" s="58">
        <v>-7.8095999999999997</v>
      </c>
      <c r="C8" s="58">
        <v>17.9968</v>
      </c>
      <c r="D8">
        <v>10.513999999999999</v>
      </c>
      <c r="F8">
        <v>1</v>
      </c>
      <c r="G8">
        <f t="shared" si="3"/>
        <v>3.4430000000000001</v>
      </c>
      <c r="I8">
        <f t="shared" si="0"/>
        <v>-7809.5999999999995</v>
      </c>
      <c r="J8">
        <f t="shared" si="1"/>
        <v>17996.8</v>
      </c>
      <c r="K8">
        <f t="shared" si="2"/>
        <v>10514</v>
      </c>
    </row>
    <row r="9" spans="1:11" x14ac:dyDescent="0.2">
      <c r="A9">
        <v>6</v>
      </c>
      <c r="B9" s="58">
        <v>-6.8449999999999998</v>
      </c>
      <c r="C9" s="58">
        <v>18.260400000000001</v>
      </c>
      <c r="D9">
        <v>11.754</v>
      </c>
      <c r="F9">
        <v>1</v>
      </c>
      <c r="G9">
        <f t="shared" si="3"/>
        <v>4.4429999999999996</v>
      </c>
      <c r="I9">
        <f t="shared" si="0"/>
        <v>-6845</v>
      </c>
      <c r="J9">
        <f t="shared" si="1"/>
        <v>18260.400000000001</v>
      </c>
      <c r="K9">
        <f t="shared" si="2"/>
        <v>11754</v>
      </c>
    </row>
    <row r="10" spans="1:11" x14ac:dyDescent="0.2">
      <c r="A10">
        <v>7</v>
      </c>
      <c r="B10" s="58">
        <v>-5.8765999999999998</v>
      </c>
      <c r="C10" s="58">
        <v>18.510000000000002</v>
      </c>
      <c r="D10">
        <v>12.641999999999999</v>
      </c>
      <c r="F10">
        <v>1</v>
      </c>
      <c r="G10">
        <f t="shared" si="3"/>
        <v>5.4429999999999996</v>
      </c>
      <c r="I10">
        <f t="shared" si="0"/>
        <v>-5876.5999999999995</v>
      </c>
      <c r="J10">
        <f t="shared" si="1"/>
        <v>18510</v>
      </c>
      <c r="K10">
        <f t="shared" si="2"/>
        <v>12642</v>
      </c>
    </row>
    <row r="11" spans="1:11" x14ac:dyDescent="0.2">
      <c r="A11">
        <v>8</v>
      </c>
      <c r="B11" s="58">
        <v>-4.4177</v>
      </c>
      <c r="C11" s="58">
        <v>18.8582</v>
      </c>
      <c r="D11">
        <v>13.57</v>
      </c>
      <c r="F11">
        <v>1.5</v>
      </c>
      <c r="G11">
        <f t="shared" si="3"/>
        <v>6.9429999999999996</v>
      </c>
      <c r="I11">
        <f t="shared" si="0"/>
        <v>-4417.7</v>
      </c>
      <c r="J11">
        <f t="shared" si="1"/>
        <v>18858.2</v>
      </c>
      <c r="K11">
        <f t="shared" si="2"/>
        <v>13570</v>
      </c>
    </row>
    <row r="12" spans="1:11" x14ac:dyDescent="0.2">
      <c r="A12">
        <v>9</v>
      </c>
      <c r="B12" s="58">
        <v>-2.9514999999999998</v>
      </c>
      <c r="C12" s="58">
        <v>19.174900000000001</v>
      </c>
      <c r="D12">
        <v>14.159000000000001</v>
      </c>
      <c r="F12">
        <v>1.5</v>
      </c>
      <c r="G12">
        <f t="shared" si="3"/>
        <v>8.4429999999999996</v>
      </c>
      <c r="I12">
        <f t="shared" si="0"/>
        <v>-2951.5</v>
      </c>
      <c r="J12">
        <f t="shared" si="1"/>
        <v>19174.900000000001</v>
      </c>
      <c r="K12">
        <f t="shared" si="2"/>
        <v>14159</v>
      </c>
    </row>
    <row r="13" spans="1:11" x14ac:dyDescent="0.2">
      <c r="A13">
        <v>10</v>
      </c>
      <c r="B13" s="58">
        <v>-1.4787999999999999</v>
      </c>
      <c r="C13" s="58">
        <v>19.459800000000001</v>
      </c>
      <c r="D13">
        <v>14.481</v>
      </c>
      <c r="F13">
        <v>1.5</v>
      </c>
      <c r="G13">
        <f t="shared" si="3"/>
        <v>9.9429999999999996</v>
      </c>
      <c r="I13">
        <f t="shared" si="0"/>
        <v>-1478.8</v>
      </c>
      <c r="J13">
        <f t="shared" si="1"/>
        <v>19459.800000000003</v>
      </c>
      <c r="K13">
        <f t="shared" si="2"/>
        <v>14481</v>
      </c>
    </row>
    <row r="14" spans="1:11" x14ac:dyDescent="0.2">
      <c r="A14">
        <v>11</v>
      </c>
      <c r="B14" s="58">
        <v>-2.9999999999999997E-4</v>
      </c>
      <c r="C14" s="58">
        <v>19.712800000000001</v>
      </c>
      <c r="D14">
        <v>14.571999999999999</v>
      </c>
      <c r="F14">
        <v>1.5</v>
      </c>
      <c r="G14">
        <f t="shared" si="3"/>
        <v>11.443</v>
      </c>
      <c r="I14">
        <f t="shared" si="0"/>
        <v>-0.3</v>
      </c>
      <c r="J14">
        <f t="shared" si="1"/>
        <v>19712.800000000003</v>
      </c>
      <c r="K14">
        <f t="shared" si="2"/>
        <v>14572</v>
      </c>
    </row>
    <row r="15" spans="1:11" x14ac:dyDescent="0.2">
      <c r="A15">
        <v>12</v>
      </c>
      <c r="B15" s="58">
        <v>1.4833000000000001</v>
      </c>
      <c r="C15" s="58">
        <v>19.933900000000001</v>
      </c>
      <c r="D15">
        <v>14.441000000000001</v>
      </c>
      <c r="F15">
        <v>1.5</v>
      </c>
      <c r="G15">
        <f t="shared" si="3"/>
        <v>12.943</v>
      </c>
      <c r="I15">
        <f t="shared" si="0"/>
        <v>1483.3</v>
      </c>
      <c r="J15">
        <f t="shared" si="1"/>
        <v>19933.900000000001</v>
      </c>
      <c r="K15">
        <f t="shared" si="2"/>
        <v>14441</v>
      </c>
    </row>
    <row r="16" spans="1:11" x14ac:dyDescent="0.2">
      <c r="A16">
        <v>13</v>
      </c>
      <c r="B16" s="58">
        <v>2.9712999999999998</v>
      </c>
      <c r="C16" s="58">
        <v>20.122800000000002</v>
      </c>
      <c r="D16">
        <v>14.085000000000001</v>
      </c>
      <c r="F16">
        <v>1.5</v>
      </c>
      <c r="G16">
        <f t="shared" si="3"/>
        <v>14.443</v>
      </c>
      <c r="I16">
        <f t="shared" si="0"/>
        <v>2971.2999999999997</v>
      </c>
      <c r="J16">
        <f t="shared" si="1"/>
        <v>20122.800000000003</v>
      </c>
      <c r="K16">
        <f t="shared" si="2"/>
        <v>14085</v>
      </c>
    </row>
    <row r="17" spans="1:11" x14ac:dyDescent="0.2">
      <c r="A17">
        <v>14</v>
      </c>
      <c r="B17" s="58">
        <v>4.4630000000000001</v>
      </c>
      <c r="C17" s="58">
        <v>20.279599999999999</v>
      </c>
      <c r="D17">
        <v>13.48</v>
      </c>
      <c r="F17">
        <v>1.5</v>
      </c>
      <c r="G17">
        <f t="shared" si="3"/>
        <v>15.943</v>
      </c>
      <c r="I17">
        <f t="shared" si="0"/>
        <v>4463</v>
      </c>
      <c r="J17">
        <f t="shared" si="1"/>
        <v>20279.599999999999</v>
      </c>
      <c r="K17">
        <f t="shared" si="2"/>
        <v>13480</v>
      </c>
    </row>
    <row r="18" spans="1:11" x14ac:dyDescent="0.2">
      <c r="A18">
        <v>15</v>
      </c>
      <c r="B18" s="58">
        <v>5.9577999999999998</v>
      </c>
      <c r="C18" s="58">
        <v>20.4041</v>
      </c>
      <c r="D18">
        <v>12.574</v>
      </c>
      <c r="F18">
        <v>1.5</v>
      </c>
      <c r="G18" s="58">
        <f t="shared" si="3"/>
        <v>17.442999999999998</v>
      </c>
      <c r="I18">
        <f t="shared" si="0"/>
        <v>5957.8</v>
      </c>
      <c r="J18">
        <f t="shared" si="1"/>
        <v>20404.099999999999</v>
      </c>
      <c r="K18">
        <f t="shared" si="2"/>
        <v>12574</v>
      </c>
    </row>
    <row r="19" spans="1:11" x14ac:dyDescent="0.2">
      <c r="A19">
        <v>16</v>
      </c>
      <c r="B19" s="58">
        <v>6.9557000000000002</v>
      </c>
      <c r="C19" s="58">
        <v>20.469100000000001</v>
      </c>
      <c r="D19">
        <v>11.75</v>
      </c>
      <c r="F19">
        <v>1</v>
      </c>
      <c r="G19">
        <f t="shared" si="3"/>
        <v>18.442999999999998</v>
      </c>
      <c r="I19">
        <f t="shared" si="0"/>
        <v>6955.7</v>
      </c>
      <c r="J19">
        <f t="shared" si="1"/>
        <v>20469.100000000002</v>
      </c>
      <c r="K19">
        <f t="shared" si="2"/>
        <v>11750</v>
      </c>
    </row>
    <row r="20" spans="1:11" x14ac:dyDescent="0.2">
      <c r="A20">
        <v>17</v>
      </c>
      <c r="B20" s="58">
        <v>7.9543999999999997</v>
      </c>
      <c r="C20" s="58">
        <v>20.5198</v>
      </c>
      <c r="D20">
        <v>10.676</v>
      </c>
      <c r="F20">
        <v>1</v>
      </c>
      <c r="G20">
        <f t="shared" si="3"/>
        <v>19.442999999999998</v>
      </c>
      <c r="I20">
        <f t="shared" si="0"/>
        <v>7954.4</v>
      </c>
      <c r="J20">
        <f t="shared" si="1"/>
        <v>20519.8</v>
      </c>
      <c r="K20">
        <f t="shared" si="2"/>
        <v>10676</v>
      </c>
    </row>
    <row r="21" spans="1:11" x14ac:dyDescent="0.2">
      <c r="A21">
        <v>18</v>
      </c>
      <c r="B21" s="58">
        <v>8.9536999999999995</v>
      </c>
      <c r="C21" s="58">
        <v>20.556100000000001</v>
      </c>
      <c r="D21">
        <v>9.1959999999999997</v>
      </c>
      <c r="F21">
        <v>1</v>
      </c>
      <c r="G21">
        <f t="shared" si="3"/>
        <v>20.442999999999998</v>
      </c>
      <c r="I21">
        <f t="shared" si="0"/>
        <v>8953.6999999999989</v>
      </c>
      <c r="J21">
        <f t="shared" si="1"/>
        <v>20556.100000000002</v>
      </c>
      <c r="K21">
        <f t="shared" si="2"/>
        <v>9196</v>
      </c>
    </row>
    <row r="22" spans="1:11" x14ac:dyDescent="0.2">
      <c r="A22">
        <v>19</v>
      </c>
      <c r="B22">
        <v>9.9535</v>
      </c>
      <c r="C22">
        <v>20.577999999999999</v>
      </c>
      <c r="D22">
        <v>7.1289999999999996</v>
      </c>
      <c r="F22">
        <v>1</v>
      </c>
      <c r="G22">
        <f t="shared" si="3"/>
        <v>21.442999999999998</v>
      </c>
      <c r="I22">
        <f t="shared" si="0"/>
        <v>9953.5</v>
      </c>
      <c r="J22">
        <f t="shared" si="1"/>
        <v>20578</v>
      </c>
      <c r="K22">
        <f t="shared" si="2"/>
        <v>7129</v>
      </c>
    </row>
    <row r="23" spans="1:11" x14ac:dyDescent="0.2">
      <c r="A23">
        <v>20</v>
      </c>
      <c r="B23">
        <v>10.9535</v>
      </c>
      <c r="C23">
        <v>20.5855</v>
      </c>
      <c r="D23">
        <v>3.36</v>
      </c>
      <c r="F23">
        <v>1</v>
      </c>
      <c r="G23">
        <f t="shared" si="3"/>
        <v>22.442999999999998</v>
      </c>
      <c r="I23">
        <f t="shared" si="0"/>
        <v>10953.5</v>
      </c>
      <c r="J23">
        <f t="shared" si="1"/>
        <v>20585.5</v>
      </c>
      <c r="K23">
        <f t="shared" si="2"/>
        <v>3360</v>
      </c>
    </row>
    <row r="24" spans="1:11" x14ac:dyDescent="0.2">
      <c r="A24">
        <v>21</v>
      </c>
      <c r="B24">
        <v>11.561400000000001</v>
      </c>
      <c r="C24">
        <v>20.582999999999998</v>
      </c>
      <c r="D24">
        <v>0</v>
      </c>
      <c r="F24">
        <v>0.60799999999999998</v>
      </c>
      <c r="G24">
        <f t="shared" si="3"/>
        <v>23.050999999999998</v>
      </c>
      <c r="I24">
        <f t="shared" si="0"/>
        <v>11561.400000000001</v>
      </c>
      <c r="J24">
        <f t="shared" si="1"/>
        <v>20583</v>
      </c>
      <c r="K24">
        <f t="shared" si="2"/>
        <v>0</v>
      </c>
    </row>
    <row r="25" spans="1:11" x14ac:dyDescent="0.2">
      <c r="A25">
        <v>22</v>
      </c>
      <c r="B25" s="58">
        <v>12.392799999999999</v>
      </c>
      <c r="C25" s="58">
        <v>20.571000000000002</v>
      </c>
      <c r="D25">
        <v>0</v>
      </c>
      <c r="F25">
        <v>0.83199999999999996</v>
      </c>
      <c r="G25">
        <f t="shared" si="3"/>
        <v>23.882999999999999</v>
      </c>
      <c r="I25">
        <f t="shared" si="0"/>
        <v>12392.8</v>
      </c>
      <c r="J25">
        <f t="shared" si="1"/>
        <v>20571</v>
      </c>
      <c r="K25">
        <f t="shared" si="2"/>
        <v>0</v>
      </c>
    </row>
    <row r="26" spans="1:11" x14ac:dyDescent="0.2">
      <c r="A26" t="s">
        <v>390</v>
      </c>
    </row>
    <row r="27" spans="1:11" x14ac:dyDescent="0.2">
      <c r="A27">
        <v>23</v>
      </c>
      <c r="B27" s="58">
        <v>-11.100199999999999</v>
      </c>
      <c r="C27" s="58">
        <v>16.983699999999999</v>
      </c>
      <c r="D27">
        <v>9.6999999999999993</v>
      </c>
      <c r="I27">
        <f t="shared" ref="I27:I47" si="4">mm*B27</f>
        <v>-11100.199999999999</v>
      </c>
      <c r="J27">
        <f t="shared" ref="J27:J47" si="5">mm*C27</f>
        <v>16983.699999999997</v>
      </c>
      <c r="K27">
        <f t="shared" ref="K27:K47" si="6">mm*D27</f>
        <v>9700</v>
      </c>
    </row>
    <row r="28" spans="1:11" x14ac:dyDescent="0.2">
      <c r="A28">
        <v>24</v>
      </c>
      <c r="B28">
        <v>-10.119</v>
      </c>
      <c r="C28">
        <v>17.304500000000001</v>
      </c>
      <c r="D28">
        <v>9.6999999999999993</v>
      </c>
      <c r="I28">
        <f t="shared" si="4"/>
        <v>-10119</v>
      </c>
      <c r="J28">
        <f t="shared" si="5"/>
        <v>17304.5</v>
      </c>
      <c r="K28">
        <f t="shared" si="6"/>
        <v>9700</v>
      </c>
    </row>
    <row r="29" spans="1:11" x14ac:dyDescent="0.2">
      <c r="A29">
        <v>25</v>
      </c>
      <c r="B29">
        <v>-9.1325000000000003</v>
      </c>
      <c r="C29">
        <v>17.611000000000001</v>
      </c>
      <c r="D29">
        <v>9.6999999999999993</v>
      </c>
      <c r="I29">
        <f t="shared" si="4"/>
        <v>-9132.5</v>
      </c>
      <c r="J29">
        <f t="shared" si="5"/>
        <v>17611</v>
      </c>
      <c r="K29">
        <f t="shared" si="6"/>
        <v>9700</v>
      </c>
    </row>
    <row r="30" spans="1:11" x14ac:dyDescent="0.2">
      <c r="A30">
        <v>26</v>
      </c>
      <c r="B30" s="58">
        <f>B7</f>
        <v>-8.7704000000000004</v>
      </c>
      <c r="C30" s="58">
        <f>C7</f>
        <v>17.7194</v>
      </c>
      <c r="D30">
        <f>D7+1.844</f>
        <v>10.427999999999999</v>
      </c>
      <c r="I30">
        <f t="shared" si="4"/>
        <v>-8770.4</v>
      </c>
      <c r="J30">
        <f t="shared" si="5"/>
        <v>17719.400000000001</v>
      </c>
      <c r="K30">
        <f t="shared" si="6"/>
        <v>10427.999999999998</v>
      </c>
    </row>
    <row r="31" spans="1:11" x14ac:dyDescent="0.2">
      <c r="A31">
        <v>27</v>
      </c>
      <c r="B31" s="58">
        <f t="shared" ref="B31:C31" si="7">B8</f>
        <v>-7.8095999999999997</v>
      </c>
      <c r="C31" s="58">
        <f t="shared" si="7"/>
        <v>17.9968</v>
      </c>
      <c r="D31">
        <f>D8+1.339</f>
        <v>11.853</v>
      </c>
      <c r="I31">
        <f t="shared" si="4"/>
        <v>-7809.5999999999995</v>
      </c>
      <c r="J31">
        <f t="shared" si="5"/>
        <v>17996.8</v>
      </c>
      <c r="K31">
        <f t="shared" si="6"/>
        <v>11853</v>
      </c>
    </row>
    <row r="32" spans="1:11" x14ac:dyDescent="0.2">
      <c r="A32">
        <v>28</v>
      </c>
      <c r="B32" s="58">
        <f t="shared" ref="B32:C32" si="8">B9</f>
        <v>-6.8449999999999998</v>
      </c>
      <c r="C32" s="58">
        <f t="shared" si="8"/>
        <v>18.260400000000001</v>
      </c>
      <c r="D32">
        <f>D9+1.113</f>
        <v>12.866999999999999</v>
      </c>
      <c r="I32">
        <f t="shared" si="4"/>
        <v>-6845</v>
      </c>
      <c r="J32">
        <f t="shared" si="5"/>
        <v>18260.400000000001</v>
      </c>
      <c r="K32">
        <f t="shared" si="6"/>
        <v>12867</v>
      </c>
    </row>
    <row r="33" spans="1:11" x14ac:dyDescent="0.2">
      <c r="A33">
        <v>29</v>
      </c>
      <c r="B33" s="58">
        <f t="shared" ref="B33:C33" si="9">B10</f>
        <v>-5.8765999999999998</v>
      </c>
      <c r="C33" s="58">
        <f t="shared" si="9"/>
        <v>18.510000000000002</v>
      </c>
      <c r="D33">
        <f>D10+0.993</f>
        <v>13.635</v>
      </c>
      <c r="I33">
        <f t="shared" si="4"/>
        <v>-5876.5999999999995</v>
      </c>
      <c r="J33">
        <f t="shared" si="5"/>
        <v>18510</v>
      </c>
      <c r="K33">
        <f t="shared" si="6"/>
        <v>13635</v>
      </c>
    </row>
    <row r="34" spans="1:11" x14ac:dyDescent="0.2">
      <c r="A34">
        <v>30</v>
      </c>
      <c r="B34" s="58">
        <f t="shared" ref="B34:C34" si="10">B11</f>
        <v>-4.4177</v>
      </c>
      <c r="C34" s="58">
        <f t="shared" si="10"/>
        <v>18.8582</v>
      </c>
      <c r="D34">
        <f>D11+0.891</f>
        <v>14.461</v>
      </c>
      <c r="I34">
        <f t="shared" si="4"/>
        <v>-4417.7</v>
      </c>
      <c r="J34">
        <f t="shared" si="5"/>
        <v>18858.2</v>
      </c>
      <c r="K34">
        <f t="shared" si="6"/>
        <v>14461</v>
      </c>
    </row>
    <row r="35" spans="1:11" x14ac:dyDescent="0.2">
      <c r="A35">
        <v>31</v>
      </c>
      <c r="B35" s="58">
        <f t="shared" ref="B35:C35" si="11">B12</f>
        <v>-2.9514999999999998</v>
      </c>
      <c r="C35" s="58">
        <f t="shared" si="11"/>
        <v>19.174900000000001</v>
      </c>
      <c r="D35">
        <f>D12+0.838</f>
        <v>14.997</v>
      </c>
      <c r="I35">
        <f t="shared" si="4"/>
        <v>-2951.5</v>
      </c>
      <c r="J35">
        <f t="shared" si="5"/>
        <v>19174.900000000001</v>
      </c>
      <c r="K35">
        <f t="shared" si="6"/>
        <v>14997</v>
      </c>
    </row>
    <row r="36" spans="1:11" x14ac:dyDescent="0.2">
      <c r="A36">
        <v>32</v>
      </c>
      <c r="B36" s="58">
        <f t="shared" ref="B36:C36" si="12">B13</f>
        <v>-1.4787999999999999</v>
      </c>
      <c r="C36" s="58">
        <f t="shared" si="12"/>
        <v>19.459800000000001</v>
      </c>
      <c r="D36">
        <f>D13+0.811</f>
        <v>15.292</v>
      </c>
      <c r="I36">
        <f t="shared" si="4"/>
        <v>-1478.8</v>
      </c>
      <c r="J36">
        <f t="shared" si="5"/>
        <v>19459.800000000003</v>
      </c>
      <c r="K36">
        <f t="shared" si="6"/>
        <v>15292</v>
      </c>
    </row>
    <row r="37" spans="1:11" x14ac:dyDescent="0.2">
      <c r="A37">
        <v>33</v>
      </c>
      <c r="B37" s="58">
        <f t="shared" ref="B37:C37" si="13">B14</f>
        <v>-2.9999999999999997E-4</v>
      </c>
      <c r="C37" s="58">
        <f t="shared" si="13"/>
        <v>19.712800000000001</v>
      </c>
      <c r="D37">
        <f>D14+0.803</f>
        <v>15.375</v>
      </c>
      <c r="I37">
        <f t="shared" si="4"/>
        <v>-0.3</v>
      </c>
      <c r="J37">
        <f t="shared" si="5"/>
        <v>19712.800000000003</v>
      </c>
      <c r="K37">
        <f t="shared" si="6"/>
        <v>15375</v>
      </c>
    </row>
    <row r="38" spans="1:11" x14ac:dyDescent="0.2">
      <c r="A38">
        <v>34</v>
      </c>
      <c r="B38" s="58">
        <f t="shared" ref="B38:C38" si="14">B15</f>
        <v>1.4833000000000001</v>
      </c>
      <c r="C38" s="58">
        <f t="shared" si="14"/>
        <v>19.933900000000001</v>
      </c>
      <c r="D38">
        <f>D15+0.811</f>
        <v>15.252000000000001</v>
      </c>
      <c r="I38">
        <f t="shared" si="4"/>
        <v>1483.3</v>
      </c>
      <c r="J38">
        <f t="shared" si="5"/>
        <v>19933.900000000001</v>
      </c>
      <c r="K38">
        <f t="shared" si="6"/>
        <v>15252</v>
      </c>
    </row>
    <row r="39" spans="1:11" x14ac:dyDescent="0.2">
      <c r="A39">
        <v>35</v>
      </c>
      <c r="B39" s="58">
        <f t="shared" ref="B39:C39" si="15">B16</f>
        <v>2.9712999999999998</v>
      </c>
      <c r="C39" s="58">
        <f t="shared" si="15"/>
        <v>20.122800000000002</v>
      </c>
      <c r="D39">
        <f>D16+0.837</f>
        <v>14.922000000000001</v>
      </c>
      <c r="I39">
        <f t="shared" si="4"/>
        <v>2971.2999999999997</v>
      </c>
      <c r="J39">
        <f t="shared" si="5"/>
        <v>20122.800000000003</v>
      </c>
      <c r="K39">
        <f t="shared" si="6"/>
        <v>14922</v>
      </c>
    </row>
    <row r="40" spans="1:11" x14ac:dyDescent="0.2">
      <c r="A40">
        <v>36</v>
      </c>
      <c r="B40" s="58">
        <f t="shared" ref="B40:C40" si="16">B17</f>
        <v>4.4630000000000001</v>
      </c>
      <c r="C40" s="58">
        <f t="shared" si="16"/>
        <v>20.279599999999999</v>
      </c>
      <c r="D40">
        <f>D17+0.885</f>
        <v>14.365</v>
      </c>
      <c r="I40">
        <f t="shared" si="4"/>
        <v>4463</v>
      </c>
      <c r="J40">
        <f t="shared" si="5"/>
        <v>20279.599999999999</v>
      </c>
      <c r="K40">
        <f t="shared" si="6"/>
        <v>14365</v>
      </c>
    </row>
    <row r="41" spans="1:11" x14ac:dyDescent="0.2">
      <c r="A41">
        <v>37</v>
      </c>
      <c r="B41" s="58">
        <f t="shared" ref="B41:C41" si="17">B18</f>
        <v>5.9577999999999998</v>
      </c>
      <c r="C41" s="58">
        <f t="shared" si="17"/>
        <v>20.4041</v>
      </c>
      <c r="D41">
        <f>D18+0.97</f>
        <v>13.544</v>
      </c>
      <c r="I41">
        <f t="shared" si="4"/>
        <v>5957.8</v>
      </c>
      <c r="J41">
        <f t="shared" si="5"/>
        <v>20404.099999999999</v>
      </c>
      <c r="K41">
        <f t="shared" si="6"/>
        <v>13544</v>
      </c>
    </row>
    <row r="42" spans="1:11" x14ac:dyDescent="0.2">
      <c r="A42">
        <v>38</v>
      </c>
      <c r="B42" s="58">
        <f t="shared" ref="B42:C42" si="18">B19</f>
        <v>6.9557000000000002</v>
      </c>
      <c r="C42" s="58">
        <f t="shared" si="18"/>
        <v>20.469100000000001</v>
      </c>
      <c r="D42">
        <f>D19+1.063</f>
        <v>12.813000000000001</v>
      </c>
      <c r="I42">
        <f t="shared" si="4"/>
        <v>6955.7</v>
      </c>
      <c r="J42">
        <f t="shared" si="5"/>
        <v>20469.100000000002</v>
      </c>
      <c r="K42">
        <f t="shared" si="6"/>
        <v>12813</v>
      </c>
    </row>
    <row r="43" spans="1:11" x14ac:dyDescent="0.2">
      <c r="A43">
        <v>39</v>
      </c>
      <c r="B43" s="58">
        <f t="shared" ref="B43:C43" si="19">B20</f>
        <v>7.9543999999999997</v>
      </c>
      <c r="C43" s="58">
        <f t="shared" si="19"/>
        <v>20.5198</v>
      </c>
      <c r="D43">
        <f>D20+1.214</f>
        <v>11.89</v>
      </c>
      <c r="I43">
        <f t="shared" si="4"/>
        <v>7954.4</v>
      </c>
      <c r="J43">
        <f t="shared" si="5"/>
        <v>20519.8</v>
      </c>
      <c r="K43">
        <f t="shared" si="6"/>
        <v>11890</v>
      </c>
    </row>
    <row r="44" spans="1:11" x14ac:dyDescent="0.2">
      <c r="A44">
        <v>40</v>
      </c>
      <c r="B44" s="58">
        <f t="shared" ref="B44:C44" si="20">B21</f>
        <v>8.9536999999999995</v>
      </c>
      <c r="C44" s="58">
        <f t="shared" si="20"/>
        <v>20.556100000000001</v>
      </c>
      <c r="D44">
        <f>D21+1.494</f>
        <v>10.69</v>
      </c>
      <c r="I44">
        <f t="shared" si="4"/>
        <v>8953.6999999999989</v>
      </c>
      <c r="J44">
        <f t="shared" si="5"/>
        <v>20556.100000000002</v>
      </c>
      <c r="K44">
        <f t="shared" si="6"/>
        <v>10690</v>
      </c>
    </row>
    <row r="45" spans="1:11" x14ac:dyDescent="0.2">
      <c r="A45">
        <v>41</v>
      </c>
      <c r="B45">
        <v>9.5959000000000003</v>
      </c>
      <c r="C45">
        <v>20.5718</v>
      </c>
      <c r="D45">
        <v>9.6999999999999993</v>
      </c>
      <c r="I45">
        <f t="shared" si="4"/>
        <v>9595.9</v>
      </c>
      <c r="J45">
        <f t="shared" si="5"/>
        <v>20571.8</v>
      </c>
      <c r="K45">
        <f t="shared" si="6"/>
        <v>9700</v>
      </c>
    </row>
    <row r="46" spans="1:11" x14ac:dyDescent="0.2">
      <c r="A46">
        <v>42</v>
      </c>
      <c r="B46">
        <v>10.994400000000001</v>
      </c>
      <c r="C46">
        <v>20.5855</v>
      </c>
      <c r="D46">
        <v>9.6999999999999993</v>
      </c>
      <c r="I46">
        <f t="shared" si="4"/>
        <v>10994.400000000001</v>
      </c>
      <c r="J46">
        <f t="shared" si="5"/>
        <v>20585.5</v>
      </c>
      <c r="K46">
        <f t="shared" si="6"/>
        <v>9700</v>
      </c>
    </row>
    <row r="47" spans="1:11" x14ac:dyDescent="0.2">
      <c r="A47">
        <v>43</v>
      </c>
      <c r="B47" s="58">
        <f>B25</f>
        <v>12.392799999999999</v>
      </c>
      <c r="C47" s="58">
        <f>C25</f>
        <v>20.571000000000002</v>
      </c>
      <c r="D47">
        <v>9.6999999999999993</v>
      </c>
      <c r="I47">
        <f t="shared" si="4"/>
        <v>12392.8</v>
      </c>
      <c r="J47">
        <f t="shared" si="5"/>
        <v>20571</v>
      </c>
      <c r="K47">
        <f t="shared" si="6"/>
        <v>9700</v>
      </c>
    </row>
    <row r="49" spans="1:11" x14ac:dyDescent="0.2">
      <c r="B49" t="s">
        <v>387</v>
      </c>
    </row>
    <row r="50" spans="1:11" x14ac:dyDescent="0.2">
      <c r="B50" t="s">
        <v>0</v>
      </c>
      <c r="C50" t="s">
        <v>1</v>
      </c>
      <c r="D50" t="s">
        <v>2</v>
      </c>
      <c r="I50" t="s">
        <v>0</v>
      </c>
      <c r="J50" t="s">
        <v>1</v>
      </c>
      <c r="K50" t="s">
        <v>2</v>
      </c>
    </row>
    <row r="51" spans="1:11" x14ac:dyDescent="0.2">
      <c r="A51" t="s">
        <v>389</v>
      </c>
    </row>
    <row r="52" spans="1:11" x14ac:dyDescent="0.2">
      <c r="A52">
        <v>1</v>
      </c>
      <c r="B52" s="58">
        <v>-11.3752</v>
      </c>
      <c r="C52" s="58">
        <v>17.6815</v>
      </c>
      <c r="D52">
        <v>0</v>
      </c>
      <c r="F52">
        <v>0</v>
      </c>
      <c r="I52">
        <f t="shared" ref="I52:I73" si="21">mm*B52</f>
        <v>-11375.199999999999</v>
      </c>
      <c r="J52">
        <f t="shared" ref="J52:J73" si="22">mm*C52</f>
        <v>17681.5</v>
      </c>
      <c r="K52">
        <f t="shared" ref="K52:K73" si="23">mm*D52</f>
        <v>0</v>
      </c>
    </row>
    <row r="53" spans="1:11" x14ac:dyDescent="0.2">
      <c r="A53">
        <v>2</v>
      </c>
      <c r="B53">
        <v>-10.618399999999999</v>
      </c>
      <c r="C53">
        <v>17.930900000000001</v>
      </c>
      <c r="D53">
        <v>0</v>
      </c>
      <c r="F53">
        <v>0.79700000000000004</v>
      </c>
      <c r="G53">
        <f>F52+F53</f>
        <v>0.79700000000000004</v>
      </c>
      <c r="I53">
        <f t="shared" si="21"/>
        <v>-10618.4</v>
      </c>
      <c r="J53">
        <f t="shared" si="22"/>
        <v>17930.900000000001</v>
      </c>
      <c r="K53">
        <f t="shared" si="23"/>
        <v>0</v>
      </c>
    </row>
    <row r="54" spans="1:11" x14ac:dyDescent="0.2">
      <c r="A54">
        <v>3</v>
      </c>
      <c r="B54">
        <v>-9.7325999999999997</v>
      </c>
      <c r="C54">
        <v>18.210799999999999</v>
      </c>
      <c r="D54">
        <v>6.0759999999999996</v>
      </c>
      <c r="F54">
        <v>0.92900000000000005</v>
      </c>
      <c r="G54">
        <f>G53+F54</f>
        <v>1.726</v>
      </c>
      <c r="I54">
        <f t="shared" si="21"/>
        <v>-9732.6</v>
      </c>
      <c r="J54">
        <f t="shared" si="22"/>
        <v>18210.8</v>
      </c>
      <c r="K54">
        <f t="shared" si="23"/>
        <v>6076</v>
      </c>
    </row>
    <row r="55" spans="1:11" x14ac:dyDescent="0.2">
      <c r="A55">
        <v>4</v>
      </c>
      <c r="B55" s="58">
        <v>-8.7750000000000004</v>
      </c>
      <c r="C55" s="58">
        <v>18.498999999999999</v>
      </c>
      <c r="D55">
        <v>8.9049999999999994</v>
      </c>
      <c r="F55">
        <v>1</v>
      </c>
      <c r="G55">
        <f t="shared" ref="G55:G73" si="24">G54+F55</f>
        <v>2.726</v>
      </c>
      <c r="H55">
        <v>1.698</v>
      </c>
      <c r="I55">
        <f t="shared" si="21"/>
        <v>-8775</v>
      </c>
      <c r="J55">
        <f t="shared" si="22"/>
        <v>18499</v>
      </c>
      <c r="K55">
        <f t="shared" si="23"/>
        <v>8905</v>
      </c>
    </row>
    <row r="56" spans="1:11" x14ac:dyDescent="0.2">
      <c r="A56">
        <v>5</v>
      </c>
      <c r="B56" s="58">
        <v>-7.8133999999999997</v>
      </c>
      <c r="C56" s="58">
        <v>18.773499999999999</v>
      </c>
      <c r="D56">
        <v>10.643000000000001</v>
      </c>
      <c r="F56">
        <v>1</v>
      </c>
      <c r="G56">
        <f t="shared" si="24"/>
        <v>3.726</v>
      </c>
      <c r="H56">
        <v>1.2829999999999999</v>
      </c>
      <c r="I56">
        <f t="shared" si="21"/>
        <v>-7813.4</v>
      </c>
      <c r="J56">
        <f t="shared" si="22"/>
        <v>18773.5</v>
      </c>
      <c r="K56">
        <f t="shared" si="23"/>
        <v>10643</v>
      </c>
    </row>
    <row r="57" spans="1:11" x14ac:dyDescent="0.2">
      <c r="A57">
        <v>6</v>
      </c>
      <c r="B57" s="58">
        <v>-6.8479999999999999</v>
      </c>
      <c r="C57" s="58">
        <v>19.034300000000002</v>
      </c>
      <c r="D57">
        <v>11.8</v>
      </c>
      <c r="F57">
        <v>1</v>
      </c>
      <c r="G57">
        <f t="shared" si="24"/>
        <v>4.726</v>
      </c>
      <c r="H57">
        <v>1.089</v>
      </c>
      <c r="I57">
        <f t="shared" si="21"/>
        <v>-6848</v>
      </c>
      <c r="J57">
        <f t="shared" si="22"/>
        <v>19034.300000000003</v>
      </c>
      <c r="K57">
        <f t="shared" si="23"/>
        <v>11800</v>
      </c>
    </row>
    <row r="58" spans="1:11" x14ac:dyDescent="0.2">
      <c r="A58">
        <v>7</v>
      </c>
      <c r="B58" s="58">
        <v>-5.8789999999999996</v>
      </c>
      <c r="C58" s="58">
        <v>19.281400000000001</v>
      </c>
      <c r="D58">
        <v>12.645</v>
      </c>
      <c r="F58">
        <v>1</v>
      </c>
      <c r="G58">
        <f t="shared" si="24"/>
        <v>5.726</v>
      </c>
      <c r="H58">
        <v>0.98</v>
      </c>
      <c r="I58">
        <f t="shared" si="21"/>
        <v>-5879</v>
      </c>
      <c r="J58">
        <f t="shared" si="22"/>
        <v>19281.400000000001</v>
      </c>
      <c r="K58">
        <f t="shared" si="23"/>
        <v>12645</v>
      </c>
    </row>
    <row r="59" spans="1:11" x14ac:dyDescent="0.2">
      <c r="A59">
        <v>8</v>
      </c>
      <c r="B59" s="58">
        <v>-4.4192</v>
      </c>
      <c r="C59" s="58">
        <v>19.625900000000001</v>
      </c>
      <c r="D59">
        <v>13.537000000000001</v>
      </c>
      <c r="F59">
        <v>1.5</v>
      </c>
      <c r="G59">
        <f t="shared" si="24"/>
        <v>7.226</v>
      </c>
      <c r="H59">
        <v>0.88700000000000001</v>
      </c>
      <c r="I59">
        <f t="shared" si="21"/>
        <v>-4419.2</v>
      </c>
      <c r="J59">
        <f t="shared" si="22"/>
        <v>19625.900000000001</v>
      </c>
      <c r="K59">
        <f t="shared" si="23"/>
        <v>13537</v>
      </c>
    </row>
    <row r="60" spans="1:11" x14ac:dyDescent="0.2">
      <c r="A60">
        <v>9</v>
      </c>
      <c r="B60" s="58">
        <v>-2.9523000000000001</v>
      </c>
      <c r="C60" s="58">
        <v>19.9392</v>
      </c>
      <c r="D60">
        <v>14.105</v>
      </c>
      <c r="F60">
        <v>1.5</v>
      </c>
      <c r="G60">
        <f t="shared" si="24"/>
        <v>8.7259999999999991</v>
      </c>
      <c r="H60">
        <v>0.83699999999999997</v>
      </c>
      <c r="I60">
        <f t="shared" si="21"/>
        <v>-2952.3</v>
      </c>
      <c r="J60">
        <f t="shared" si="22"/>
        <v>19939.2</v>
      </c>
      <c r="K60">
        <f t="shared" si="23"/>
        <v>14105</v>
      </c>
    </row>
    <row r="61" spans="1:11" x14ac:dyDescent="0.2">
      <c r="A61">
        <v>10</v>
      </c>
      <c r="B61" s="58">
        <v>-1.4790000000000001</v>
      </c>
      <c r="C61" s="58">
        <v>20.2211</v>
      </c>
      <c r="D61">
        <v>14.416</v>
      </c>
      <c r="F61">
        <v>1.5</v>
      </c>
      <c r="G61">
        <f t="shared" si="24"/>
        <v>10.225999999999999</v>
      </c>
      <c r="H61">
        <v>0.81100000000000005</v>
      </c>
      <c r="I61">
        <f t="shared" si="21"/>
        <v>-1479</v>
      </c>
      <c r="J61">
        <f t="shared" si="22"/>
        <v>20221.099999999999</v>
      </c>
      <c r="K61">
        <f t="shared" si="23"/>
        <v>14416</v>
      </c>
    </row>
    <row r="62" spans="1:11" x14ac:dyDescent="0.2">
      <c r="A62">
        <v>11</v>
      </c>
      <c r="B62" s="58">
        <v>-1E-4</v>
      </c>
      <c r="C62" s="58">
        <v>20.471499999999999</v>
      </c>
      <c r="D62">
        <v>14.500999999999999</v>
      </c>
      <c r="F62">
        <v>1.5</v>
      </c>
      <c r="G62">
        <f t="shared" si="24"/>
        <v>11.725999999999999</v>
      </c>
      <c r="H62">
        <v>0.80400000000000005</v>
      </c>
      <c r="I62">
        <f t="shared" si="21"/>
        <v>-0.1</v>
      </c>
      <c r="J62">
        <f t="shared" si="22"/>
        <v>20471.5</v>
      </c>
      <c r="K62">
        <f t="shared" si="23"/>
        <v>14501</v>
      </c>
    </row>
    <row r="63" spans="1:11" x14ac:dyDescent="0.2">
      <c r="A63">
        <v>12</v>
      </c>
      <c r="B63" s="58">
        <v>1.4838</v>
      </c>
      <c r="C63" s="58">
        <v>20.690200000000001</v>
      </c>
      <c r="D63">
        <v>14.371</v>
      </c>
      <c r="F63">
        <v>1.5</v>
      </c>
      <c r="G63">
        <f t="shared" si="24"/>
        <v>13.225999999999999</v>
      </c>
      <c r="H63">
        <v>0.81200000000000006</v>
      </c>
      <c r="I63">
        <f t="shared" si="21"/>
        <v>1483.8</v>
      </c>
      <c r="J63">
        <f t="shared" si="22"/>
        <v>20690.2</v>
      </c>
      <c r="K63">
        <f t="shared" si="23"/>
        <v>14371</v>
      </c>
    </row>
    <row r="64" spans="1:11" x14ac:dyDescent="0.2">
      <c r="A64">
        <v>13</v>
      </c>
      <c r="B64" s="58">
        <v>2.9721000000000002</v>
      </c>
      <c r="C64" s="58">
        <v>20.877099999999999</v>
      </c>
      <c r="D64">
        <v>14.022</v>
      </c>
      <c r="F64">
        <v>1.5</v>
      </c>
      <c r="G64">
        <f t="shared" si="24"/>
        <v>14.725999999999999</v>
      </c>
      <c r="H64">
        <v>0.83599999999999997</v>
      </c>
      <c r="I64">
        <f t="shared" si="21"/>
        <v>2972.1000000000004</v>
      </c>
      <c r="J64">
        <f t="shared" si="22"/>
        <v>20877.099999999999</v>
      </c>
      <c r="K64">
        <f t="shared" si="23"/>
        <v>14022</v>
      </c>
    </row>
    <row r="65" spans="1:11" x14ac:dyDescent="0.2">
      <c r="A65">
        <v>14</v>
      </c>
      <c r="B65" s="58">
        <v>4.4640000000000004</v>
      </c>
      <c r="C65" s="58">
        <v>21.0322</v>
      </c>
      <c r="D65">
        <v>13.432</v>
      </c>
      <c r="F65">
        <v>1.5</v>
      </c>
      <c r="G65">
        <f t="shared" si="24"/>
        <v>16.225999999999999</v>
      </c>
      <c r="H65">
        <v>0.88200000000000001</v>
      </c>
      <c r="I65">
        <f t="shared" si="21"/>
        <v>4464</v>
      </c>
      <c r="J65">
        <f t="shared" si="22"/>
        <v>21032.2</v>
      </c>
      <c r="K65">
        <f t="shared" si="23"/>
        <v>13432</v>
      </c>
    </row>
    <row r="66" spans="1:11" x14ac:dyDescent="0.2">
      <c r="A66">
        <v>15</v>
      </c>
      <c r="B66" s="58">
        <v>5.9588999999999999</v>
      </c>
      <c r="C66" s="58">
        <v>21.1554</v>
      </c>
      <c r="D66">
        <v>12.553000000000001</v>
      </c>
      <c r="F66">
        <v>1.5</v>
      </c>
      <c r="G66" s="58">
        <f t="shared" si="24"/>
        <v>17.725999999999999</v>
      </c>
      <c r="H66">
        <v>0.96</v>
      </c>
      <c r="I66">
        <f t="shared" si="21"/>
        <v>5958.9</v>
      </c>
      <c r="J66">
        <f t="shared" si="22"/>
        <v>21155.4</v>
      </c>
      <c r="K66">
        <f t="shared" si="23"/>
        <v>12553</v>
      </c>
    </row>
    <row r="67" spans="1:11" x14ac:dyDescent="0.2">
      <c r="A67">
        <v>16</v>
      </c>
      <c r="B67" s="58">
        <v>6.9569000000000001</v>
      </c>
      <c r="C67" s="58">
        <v>21.2197</v>
      </c>
      <c r="D67">
        <v>11.760999999999999</v>
      </c>
      <c r="F67">
        <v>1</v>
      </c>
      <c r="G67">
        <f t="shared" si="24"/>
        <v>18.725999999999999</v>
      </c>
      <c r="H67">
        <v>1.0449999999999999</v>
      </c>
      <c r="I67">
        <f t="shared" si="21"/>
        <v>6956.9</v>
      </c>
      <c r="J67">
        <f t="shared" si="22"/>
        <v>21219.7</v>
      </c>
      <c r="K67">
        <f t="shared" si="23"/>
        <v>11761</v>
      </c>
    </row>
    <row r="68" spans="1:11" x14ac:dyDescent="0.2">
      <c r="A68">
        <v>17</v>
      </c>
      <c r="B68" s="58">
        <v>7.9555999999999996</v>
      </c>
      <c r="C68" s="58">
        <v>21.2699</v>
      </c>
      <c r="D68">
        <v>10.738</v>
      </c>
      <c r="F68">
        <v>1</v>
      </c>
      <c r="G68">
        <f t="shared" si="24"/>
        <v>19.725999999999999</v>
      </c>
      <c r="H68">
        <v>1.179</v>
      </c>
      <c r="I68">
        <f t="shared" si="21"/>
        <v>7955.5999999999995</v>
      </c>
      <c r="J68">
        <f t="shared" si="22"/>
        <v>21269.9</v>
      </c>
      <c r="K68">
        <f t="shared" si="23"/>
        <v>10738</v>
      </c>
    </row>
    <row r="69" spans="1:11" x14ac:dyDescent="0.2">
      <c r="A69">
        <v>18</v>
      </c>
      <c r="B69" s="58">
        <v>8.9549000000000003</v>
      </c>
      <c r="C69" s="58">
        <v>21.305800000000001</v>
      </c>
      <c r="D69">
        <v>9.36</v>
      </c>
      <c r="F69">
        <v>1</v>
      </c>
      <c r="G69">
        <f t="shared" si="24"/>
        <v>20.725999999999999</v>
      </c>
      <c r="H69">
        <v>1.419</v>
      </c>
      <c r="I69">
        <f t="shared" si="21"/>
        <v>8954.9</v>
      </c>
      <c r="J69">
        <f t="shared" si="22"/>
        <v>21305.800000000003</v>
      </c>
      <c r="K69">
        <f t="shared" si="23"/>
        <v>9360</v>
      </c>
    </row>
    <row r="70" spans="1:11" x14ac:dyDescent="0.2">
      <c r="A70">
        <v>19</v>
      </c>
      <c r="B70">
        <v>9.9547000000000008</v>
      </c>
      <c r="C70">
        <v>21.327400000000001</v>
      </c>
      <c r="D70">
        <v>7.476</v>
      </c>
      <c r="F70">
        <v>1</v>
      </c>
      <c r="G70">
        <f t="shared" si="24"/>
        <v>21.725999999999999</v>
      </c>
      <c r="H70">
        <v>0</v>
      </c>
      <c r="I70">
        <f t="shared" si="21"/>
        <v>9954.7000000000007</v>
      </c>
      <c r="J70">
        <f t="shared" si="22"/>
        <v>21327.4</v>
      </c>
      <c r="K70">
        <f t="shared" si="23"/>
        <v>7476</v>
      </c>
    </row>
    <row r="71" spans="1:11" x14ac:dyDescent="0.2">
      <c r="A71">
        <v>20</v>
      </c>
      <c r="B71">
        <v>10.954700000000001</v>
      </c>
      <c r="C71">
        <v>21.334800000000001</v>
      </c>
      <c r="D71">
        <v>4.4260000000000002</v>
      </c>
      <c r="F71">
        <v>1</v>
      </c>
      <c r="G71">
        <f t="shared" si="24"/>
        <v>22.725999999999999</v>
      </c>
      <c r="I71">
        <f t="shared" si="21"/>
        <v>10954.7</v>
      </c>
      <c r="J71">
        <f t="shared" si="22"/>
        <v>21334.800000000003</v>
      </c>
      <c r="K71">
        <f t="shared" si="23"/>
        <v>4426</v>
      </c>
    </row>
    <row r="72" spans="1:11" x14ac:dyDescent="0.2">
      <c r="A72">
        <v>21</v>
      </c>
      <c r="B72">
        <v>11.7996</v>
      </c>
      <c r="C72">
        <v>21.33</v>
      </c>
      <c r="D72">
        <v>0</v>
      </c>
      <c r="F72">
        <v>0.84499999999999997</v>
      </c>
      <c r="G72">
        <f t="shared" si="24"/>
        <v>23.570999999999998</v>
      </c>
      <c r="I72">
        <f t="shared" si="21"/>
        <v>11799.6</v>
      </c>
      <c r="J72">
        <f t="shared" si="22"/>
        <v>21330</v>
      </c>
      <c r="K72">
        <f t="shared" si="23"/>
        <v>0</v>
      </c>
    </row>
    <row r="73" spans="1:11" x14ac:dyDescent="0.2">
      <c r="A73">
        <v>22</v>
      </c>
      <c r="B73" s="58">
        <v>12.6244</v>
      </c>
      <c r="C73" s="58">
        <v>21.3155</v>
      </c>
      <c r="D73">
        <v>0</v>
      </c>
      <c r="F73">
        <v>0.82599999999999996</v>
      </c>
      <c r="G73">
        <f t="shared" si="24"/>
        <v>24.396999999999998</v>
      </c>
      <c r="I73">
        <f t="shared" si="21"/>
        <v>12624.4</v>
      </c>
      <c r="J73">
        <f t="shared" si="22"/>
        <v>21315.5</v>
      </c>
      <c r="K73">
        <f t="shared" si="23"/>
        <v>0</v>
      </c>
    </row>
    <row r="74" spans="1:11" x14ac:dyDescent="0.2">
      <c r="A74" t="s">
        <v>390</v>
      </c>
    </row>
    <row r="75" spans="1:11" x14ac:dyDescent="0.2">
      <c r="A75">
        <v>23</v>
      </c>
      <c r="B75" s="58">
        <v>-11.3752</v>
      </c>
      <c r="C75" s="58">
        <v>17.6815</v>
      </c>
      <c r="D75">
        <v>9.6999999999999993</v>
      </c>
      <c r="I75">
        <f t="shared" ref="I75:I95" si="25">mm*B75</f>
        <v>-11375.199999999999</v>
      </c>
      <c r="J75">
        <f t="shared" ref="J75:J95" si="26">mm*C75</f>
        <v>17681.5</v>
      </c>
      <c r="K75">
        <f t="shared" ref="K75:K95" si="27">mm*D75</f>
        <v>9700</v>
      </c>
    </row>
    <row r="76" spans="1:11" x14ac:dyDescent="0.2">
      <c r="A76">
        <v>24</v>
      </c>
      <c r="B76">
        <v>-10.3203</v>
      </c>
      <c r="C76">
        <v>18.026499999999999</v>
      </c>
      <c r="D76">
        <v>9.6999999999999993</v>
      </c>
      <c r="I76">
        <f t="shared" si="25"/>
        <v>-10320.299999999999</v>
      </c>
      <c r="J76">
        <f t="shared" si="26"/>
        <v>18026.5</v>
      </c>
      <c r="K76">
        <f t="shared" si="27"/>
        <v>9700</v>
      </c>
    </row>
    <row r="77" spans="1:11" x14ac:dyDescent="0.2">
      <c r="A77">
        <v>25</v>
      </c>
      <c r="B77">
        <v>-9.26</v>
      </c>
      <c r="C77">
        <v>18.354900000000001</v>
      </c>
      <c r="D77">
        <v>9.6999999999999993</v>
      </c>
      <c r="I77">
        <f t="shared" si="25"/>
        <v>-9260</v>
      </c>
      <c r="J77">
        <f t="shared" si="26"/>
        <v>18354.900000000001</v>
      </c>
      <c r="K77">
        <f t="shared" si="27"/>
        <v>9700</v>
      </c>
    </row>
    <row r="78" spans="1:11" x14ac:dyDescent="0.2">
      <c r="A78">
        <v>26</v>
      </c>
      <c r="B78" s="58">
        <f>B55</f>
        <v>-8.7750000000000004</v>
      </c>
      <c r="C78" s="58">
        <f>C55</f>
        <v>18.498999999999999</v>
      </c>
      <c r="D78">
        <f>D55+H55</f>
        <v>10.603</v>
      </c>
      <c r="I78">
        <f t="shared" si="25"/>
        <v>-8775</v>
      </c>
      <c r="J78">
        <f t="shared" si="26"/>
        <v>18499</v>
      </c>
      <c r="K78">
        <f t="shared" si="27"/>
        <v>10603</v>
      </c>
    </row>
    <row r="79" spans="1:11" x14ac:dyDescent="0.2">
      <c r="A79">
        <v>27</v>
      </c>
      <c r="B79" s="58">
        <f t="shared" ref="B79:C79" si="28">B56</f>
        <v>-7.8133999999999997</v>
      </c>
      <c r="C79" s="58">
        <f t="shared" si="28"/>
        <v>18.773499999999999</v>
      </c>
      <c r="D79">
        <f t="shared" ref="D79:D92" si="29">D56+H56</f>
        <v>11.926</v>
      </c>
      <c r="I79">
        <f t="shared" si="25"/>
        <v>-7813.4</v>
      </c>
      <c r="J79">
        <f t="shared" si="26"/>
        <v>18773.5</v>
      </c>
      <c r="K79">
        <f t="shared" si="27"/>
        <v>11926</v>
      </c>
    </row>
    <row r="80" spans="1:11" x14ac:dyDescent="0.2">
      <c r="A80">
        <v>28</v>
      </c>
      <c r="B80" s="58">
        <f t="shared" ref="B80:C80" si="30">B57</f>
        <v>-6.8479999999999999</v>
      </c>
      <c r="C80" s="58">
        <f t="shared" si="30"/>
        <v>19.034300000000002</v>
      </c>
      <c r="D80">
        <f t="shared" si="29"/>
        <v>12.889000000000001</v>
      </c>
      <c r="I80">
        <f t="shared" si="25"/>
        <v>-6848</v>
      </c>
      <c r="J80">
        <f t="shared" si="26"/>
        <v>19034.300000000003</v>
      </c>
      <c r="K80">
        <f t="shared" si="27"/>
        <v>12889.000000000002</v>
      </c>
    </row>
    <row r="81" spans="1:11" x14ac:dyDescent="0.2">
      <c r="A81">
        <v>29</v>
      </c>
      <c r="B81" s="58">
        <f t="shared" ref="B81:C81" si="31">B58</f>
        <v>-5.8789999999999996</v>
      </c>
      <c r="C81" s="58">
        <f t="shared" si="31"/>
        <v>19.281400000000001</v>
      </c>
      <c r="D81">
        <f t="shared" si="29"/>
        <v>13.625</v>
      </c>
      <c r="I81">
        <f t="shared" si="25"/>
        <v>-5879</v>
      </c>
      <c r="J81">
        <f t="shared" si="26"/>
        <v>19281.400000000001</v>
      </c>
      <c r="K81">
        <f t="shared" si="27"/>
        <v>13625</v>
      </c>
    </row>
    <row r="82" spans="1:11" x14ac:dyDescent="0.2">
      <c r="A82">
        <v>30</v>
      </c>
      <c r="B82" s="58">
        <f t="shared" ref="B82:C82" si="32">B59</f>
        <v>-4.4192</v>
      </c>
      <c r="C82" s="58">
        <f t="shared" si="32"/>
        <v>19.625900000000001</v>
      </c>
      <c r="D82">
        <f t="shared" si="29"/>
        <v>14.424000000000001</v>
      </c>
      <c r="I82">
        <f t="shared" si="25"/>
        <v>-4419.2</v>
      </c>
      <c r="J82">
        <f t="shared" si="26"/>
        <v>19625.900000000001</v>
      </c>
      <c r="K82">
        <f t="shared" si="27"/>
        <v>14424.000000000002</v>
      </c>
    </row>
    <row r="83" spans="1:11" x14ac:dyDescent="0.2">
      <c r="A83">
        <v>31</v>
      </c>
      <c r="B83" s="58">
        <f t="shared" ref="B83:C83" si="33">B60</f>
        <v>-2.9523000000000001</v>
      </c>
      <c r="C83" s="58">
        <f t="shared" si="33"/>
        <v>19.9392</v>
      </c>
      <c r="D83">
        <f t="shared" si="29"/>
        <v>14.942</v>
      </c>
      <c r="I83">
        <f t="shared" si="25"/>
        <v>-2952.3</v>
      </c>
      <c r="J83">
        <f t="shared" si="26"/>
        <v>19939.2</v>
      </c>
      <c r="K83">
        <f t="shared" si="27"/>
        <v>14942</v>
      </c>
    </row>
    <row r="84" spans="1:11" x14ac:dyDescent="0.2">
      <c r="A84">
        <v>32</v>
      </c>
      <c r="B84" s="58">
        <f t="shared" ref="B84:C84" si="34">B61</f>
        <v>-1.4790000000000001</v>
      </c>
      <c r="C84" s="58">
        <f t="shared" si="34"/>
        <v>20.2211</v>
      </c>
      <c r="D84">
        <f t="shared" si="29"/>
        <v>15.227</v>
      </c>
      <c r="I84">
        <f t="shared" si="25"/>
        <v>-1479</v>
      </c>
      <c r="J84">
        <f t="shared" si="26"/>
        <v>20221.099999999999</v>
      </c>
      <c r="K84">
        <f t="shared" si="27"/>
        <v>15227</v>
      </c>
    </row>
    <row r="85" spans="1:11" x14ac:dyDescent="0.2">
      <c r="A85">
        <v>33</v>
      </c>
      <c r="B85" s="58">
        <f t="shared" ref="B85:C85" si="35">B62</f>
        <v>-1E-4</v>
      </c>
      <c r="C85" s="58">
        <f t="shared" si="35"/>
        <v>20.471499999999999</v>
      </c>
      <c r="D85">
        <f t="shared" si="29"/>
        <v>15.305</v>
      </c>
      <c r="I85">
        <f t="shared" si="25"/>
        <v>-0.1</v>
      </c>
      <c r="J85">
        <f t="shared" si="26"/>
        <v>20471.5</v>
      </c>
      <c r="K85">
        <f t="shared" si="27"/>
        <v>15305</v>
      </c>
    </row>
    <row r="86" spans="1:11" x14ac:dyDescent="0.2">
      <c r="A86">
        <v>34</v>
      </c>
      <c r="B86" s="58">
        <f t="shared" ref="B86:C86" si="36">B63</f>
        <v>1.4838</v>
      </c>
      <c r="C86" s="58">
        <f t="shared" si="36"/>
        <v>20.690200000000001</v>
      </c>
      <c r="D86">
        <f t="shared" si="29"/>
        <v>15.183</v>
      </c>
      <c r="I86">
        <f t="shared" si="25"/>
        <v>1483.8</v>
      </c>
      <c r="J86">
        <f t="shared" si="26"/>
        <v>20690.2</v>
      </c>
      <c r="K86">
        <f t="shared" si="27"/>
        <v>15183</v>
      </c>
    </row>
    <row r="87" spans="1:11" x14ac:dyDescent="0.2">
      <c r="A87">
        <v>35</v>
      </c>
      <c r="B87" s="58">
        <f t="shared" ref="B87:C87" si="37">B64</f>
        <v>2.9721000000000002</v>
      </c>
      <c r="C87" s="58">
        <f t="shared" si="37"/>
        <v>20.877099999999999</v>
      </c>
      <c r="D87">
        <f t="shared" si="29"/>
        <v>14.858000000000001</v>
      </c>
      <c r="I87">
        <f t="shared" si="25"/>
        <v>2972.1000000000004</v>
      </c>
      <c r="J87">
        <f t="shared" si="26"/>
        <v>20877.099999999999</v>
      </c>
      <c r="K87">
        <f t="shared" si="27"/>
        <v>14858</v>
      </c>
    </row>
    <row r="88" spans="1:11" x14ac:dyDescent="0.2">
      <c r="A88">
        <v>36</v>
      </c>
      <c r="B88" s="58">
        <f t="shared" ref="B88:C88" si="38">B65</f>
        <v>4.4640000000000004</v>
      </c>
      <c r="C88" s="58">
        <f t="shared" si="38"/>
        <v>21.0322</v>
      </c>
      <c r="D88">
        <f t="shared" si="29"/>
        <v>14.314</v>
      </c>
      <c r="I88">
        <f t="shared" si="25"/>
        <v>4464</v>
      </c>
      <c r="J88">
        <f t="shared" si="26"/>
        <v>21032.2</v>
      </c>
      <c r="K88">
        <f t="shared" si="27"/>
        <v>14314</v>
      </c>
    </row>
    <row r="89" spans="1:11" x14ac:dyDescent="0.2">
      <c r="A89">
        <v>37</v>
      </c>
      <c r="B89" s="58">
        <f t="shared" ref="B89:C89" si="39">B66</f>
        <v>5.9588999999999999</v>
      </c>
      <c r="C89" s="58">
        <f t="shared" si="39"/>
        <v>21.1554</v>
      </c>
      <c r="D89">
        <f t="shared" si="29"/>
        <v>13.513000000000002</v>
      </c>
      <c r="I89">
        <f t="shared" si="25"/>
        <v>5958.9</v>
      </c>
      <c r="J89">
        <f t="shared" si="26"/>
        <v>21155.4</v>
      </c>
      <c r="K89">
        <f t="shared" si="27"/>
        <v>13513.000000000002</v>
      </c>
    </row>
    <row r="90" spans="1:11" x14ac:dyDescent="0.2">
      <c r="A90">
        <v>38</v>
      </c>
      <c r="B90" s="58">
        <f t="shared" ref="B90:C90" si="40">B67</f>
        <v>6.9569000000000001</v>
      </c>
      <c r="C90" s="58">
        <f t="shared" si="40"/>
        <v>21.2197</v>
      </c>
      <c r="D90">
        <f t="shared" si="29"/>
        <v>12.805999999999999</v>
      </c>
      <c r="I90">
        <f t="shared" si="25"/>
        <v>6956.9</v>
      </c>
      <c r="J90">
        <f t="shared" si="26"/>
        <v>21219.7</v>
      </c>
      <c r="K90">
        <f t="shared" si="27"/>
        <v>12806</v>
      </c>
    </row>
    <row r="91" spans="1:11" x14ac:dyDescent="0.2">
      <c r="A91">
        <v>39</v>
      </c>
      <c r="B91" s="58">
        <f t="shared" ref="B91:C91" si="41">B68</f>
        <v>7.9555999999999996</v>
      </c>
      <c r="C91" s="58">
        <f t="shared" si="41"/>
        <v>21.2699</v>
      </c>
      <c r="D91">
        <f t="shared" si="29"/>
        <v>11.917</v>
      </c>
      <c r="I91">
        <f t="shared" si="25"/>
        <v>7955.5999999999995</v>
      </c>
      <c r="J91">
        <f t="shared" si="26"/>
        <v>21269.9</v>
      </c>
      <c r="K91">
        <f t="shared" si="27"/>
        <v>11917</v>
      </c>
    </row>
    <row r="92" spans="1:11" x14ac:dyDescent="0.2">
      <c r="A92">
        <v>40</v>
      </c>
      <c r="B92" s="58">
        <f t="shared" ref="B92:C92" si="42">B69</f>
        <v>8.9549000000000003</v>
      </c>
      <c r="C92" s="58">
        <f t="shared" si="42"/>
        <v>21.305800000000001</v>
      </c>
      <c r="D92">
        <f t="shared" si="29"/>
        <v>10.779</v>
      </c>
      <c r="I92">
        <f t="shared" si="25"/>
        <v>8954.9</v>
      </c>
      <c r="J92">
        <f t="shared" si="26"/>
        <v>21305.800000000003</v>
      </c>
      <c r="K92">
        <f t="shared" si="27"/>
        <v>10779</v>
      </c>
    </row>
    <row r="93" spans="1:11" x14ac:dyDescent="0.2">
      <c r="A93">
        <v>41</v>
      </c>
      <c r="B93">
        <v>9.6917000000000009</v>
      </c>
      <c r="C93">
        <v>21.3231</v>
      </c>
      <c r="D93">
        <v>9.6999999999999993</v>
      </c>
      <c r="I93">
        <f t="shared" si="25"/>
        <v>9691.7000000000007</v>
      </c>
      <c r="J93">
        <f t="shared" si="26"/>
        <v>21323.1</v>
      </c>
      <c r="K93">
        <f t="shared" si="27"/>
        <v>9700</v>
      </c>
    </row>
    <row r="94" spans="1:11" x14ac:dyDescent="0.2">
      <c r="A94">
        <v>42</v>
      </c>
      <c r="B94">
        <v>11.158099999999999</v>
      </c>
      <c r="C94">
        <v>21.334599999999998</v>
      </c>
      <c r="D94">
        <v>9.6999999999999993</v>
      </c>
      <c r="I94">
        <f t="shared" si="25"/>
        <v>11158.099999999999</v>
      </c>
      <c r="J94">
        <f t="shared" si="26"/>
        <v>21334.6</v>
      </c>
      <c r="K94">
        <f t="shared" si="27"/>
        <v>9700</v>
      </c>
    </row>
    <row r="95" spans="1:11" x14ac:dyDescent="0.2">
      <c r="A95">
        <v>43</v>
      </c>
      <c r="B95" s="58">
        <f>B73</f>
        <v>12.6244</v>
      </c>
      <c r="C95" s="58">
        <f>C73</f>
        <v>21.3155</v>
      </c>
      <c r="D95">
        <v>9.6999999999999993</v>
      </c>
      <c r="I95">
        <f t="shared" si="25"/>
        <v>12624.4</v>
      </c>
      <c r="J95">
        <f t="shared" si="26"/>
        <v>21315.5</v>
      </c>
      <c r="K95">
        <f t="shared" si="27"/>
        <v>9700</v>
      </c>
    </row>
  </sheetData>
  <sortState ref="A27:D47">
    <sortCondition ref="A27:A4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pane ySplit="3" topLeftCell="A49" activePane="bottomLeft" state="frozen"/>
      <selection pane="bottomLeft" activeCell="H79" sqref="H79"/>
    </sheetView>
  </sheetViews>
  <sheetFormatPr defaultRowHeight="12.75" x14ac:dyDescent="0.2"/>
  <sheetData>
    <row r="1" spans="1:11" x14ac:dyDescent="0.2">
      <c r="B1" t="s">
        <v>391</v>
      </c>
    </row>
    <row r="2" spans="1:11" x14ac:dyDescent="0.2">
      <c r="B2" t="s">
        <v>0</v>
      </c>
      <c r="C2" t="s">
        <v>1</v>
      </c>
      <c r="D2" t="s">
        <v>2</v>
      </c>
      <c r="I2" t="s">
        <v>0</v>
      </c>
      <c r="J2" t="s">
        <v>1</v>
      </c>
      <c r="K2" t="s">
        <v>2</v>
      </c>
    </row>
    <row r="3" spans="1:11" x14ac:dyDescent="0.2">
      <c r="A3" t="s">
        <v>389</v>
      </c>
      <c r="F3" s="27" t="s">
        <v>400</v>
      </c>
    </row>
    <row r="4" spans="1:11" x14ac:dyDescent="0.2">
      <c r="A4">
        <v>1</v>
      </c>
      <c r="B4">
        <v>-9.3582000000000001</v>
      </c>
      <c r="C4">
        <v>13.1166</v>
      </c>
      <c r="D4">
        <v>0</v>
      </c>
      <c r="F4">
        <v>0</v>
      </c>
      <c r="I4">
        <f t="shared" ref="I4:I26" si="0">mm*B4</f>
        <v>-9358.2000000000007</v>
      </c>
      <c r="J4">
        <f t="shared" ref="J4:J26" si="1">mm*C4</f>
        <v>13116.6</v>
      </c>
      <c r="K4">
        <f t="shared" ref="K4:K26" si="2">mm*D4</f>
        <v>0</v>
      </c>
    </row>
    <row r="5" spans="1:11" x14ac:dyDescent="0.2">
      <c r="A5" t="s">
        <v>394</v>
      </c>
      <c r="B5">
        <v>-8.8538999999999994</v>
      </c>
      <c r="C5">
        <v>13.452500000000001</v>
      </c>
      <c r="D5">
        <v>0</v>
      </c>
      <c r="F5">
        <v>0.17080000000000001</v>
      </c>
      <c r="G5">
        <f>F4+F5</f>
        <v>0.17080000000000001</v>
      </c>
      <c r="I5">
        <f t="shared" si="0"/>
        <v>-8853.9</v>
      </c>
      <c r="J5">
        <f t="shared" si="1"/>
        <v>13452.5</v>
      </c>
      <c r="K5">
        <f t="shared" si="2"/>
        <v>0</v>
      </c>
    </row>
    <row r="6" spans="1:11" x14ac:dyDescent="0.2">
      <c r="A6">
        <v>3</v>
      </c>
      <c r="B6" s="58">
        <v>-8.3446999999999996</v>
      </c>
      <c r="C6" s="58">
        <v>13.780799999999999</v>
      </c>
      <c r="D6" s="58">
        <v>0</v>
      </c>
      <c r="F6">
        <v>1.0409999999999999</v>
      </c>
      <c r="G6">
        <f>G5+F6</f>
        <v>1.2118</v>
      </c>
      <c r="I6">
        <f t="shared" si="0"/>
        <v>-8344.6999999999989</v>
      </c>
      <c r="J6">
        <f t="shared" si="1"/>
        <v>13780.8</v>
      </c>
      <c r="K6">
        <f t="shared" si="2"/>
        <v>0</v>
      </c>
    </row>
    <row r="7" spans="1:11" x14ac:dyDescent="0.2">
      <c r="A7">
        <v>4</v>
      </c>
      <c r="B7" s="58">
        <v>-8.0951000000000004</v>
      </c>
      <c r="C7" s="58">
        <v>13.938000000000001</v>
      </c>
      <c r="D7" s="58">
        <v>5.5659999999999998</v>
      </c>
      <c r="F7">
        <v>0.29499999999999998</v>
      </c>
      <c r="G7">
        <f t="shared" ref="G7:G24" si="3">G6+F7</f>
        <v>1.5067999999999999</v>
      </c>
      <c r="I7">
        <f t="shared" si="0"/>
        <v>-8095.1</v>
      </c>
      <c r="J7">
        <f t="shared" si="1"/>
        <v>13938</v>
      </c>
      <c r="K7">
        <f t="shared" si="2"/>
        <v>5566</v>
      </c>
    </row>
    <row r="8" spans="1:11" x14ac:dyDescent="0.2">
      <c r="A8">
        <v>5</v>
      </c>
      <c r="B8" s="58">
        <v>-7.2404000000000002</v>
      </c>
      <c r="C8" s="58">
        <v>14.457000000000001</v>
      </c>
      <c r="D8" s="58">
        <v>9.6389999999999993</v>
      </c>
      <c r="F8">
        <v>1</v>
      </c>
      <c r="G8">
        <f t="shared" si="3"/>
        <v>2.5068000000000001</v>
      </c>
      <c r="I8">
        <f t="shared" si="0"/>
        <v>-7240.4000000000005</v>
      </c>
      <c r="J8">
        <f t="shared" si="1"/>
        <v>14457</v>
      </c>
      <c r="K8">
        <f t="shared" si="2"/>
        <v>9639</v>
      </c>
    </row>
    <row r="9" spans="1:11" x14ac:dyDescent="0.2">
      <c r="A9">
        <v>6</v>
      </c>
      <c r="B9" s="58">
        <v>-6.3731999999999998</v>
      </c>
      <c r="C9" s="58">
        <v>14.9549</v>
      </c>
      <c r="D9" s="58">
        <v>11.279</v>
      </c>
      <c r="F9">
        <v>1</v>
      </c>
      <c r="G9">
        <f t="shared" si="3"/>
        <v>3.5068000000000001</v>
      </c>
      <c r="I9">
        <f t="shared" si="0"/>
        <v>-6373.2</v>
      </c>
      <c r="J9">
        <f t="shared" si="1"/>
        <v>14954.9</v>
      </c>
      <c r="K9">
        <f t="shared" si="2"/>
        <v>11279</v>
      </c>
    </row>
    <row r="10" spans="1:11" x14ac:dyDescent="0.2">
      <c r="A10">
        <v>7</v>
      </c>
      <c r="B10" s="58">
        <v>-5.4939999999999998</v>
      </c>
      <c r="C10" s="58">
        <v>15.4313</v>
      </c>
      <c r="D10" s="58">
        <v>12.295</v>
      </c>
      <c r="F10">
        <v>1</v>
      </c>
      <c r="G10">
        <f t="shared" si="3"/>
        <v>4.5068000000000001</v>
      </c>
      <c r="I10">
        <f t="shared" si="0"/>
        <v>-5494</v>
      </c>
      <c r="J10">
        <f t="shared" si="1"/>
        <v>15431.300000000001</v>
      </c>
      <c r="K10">
        <f t="shared" si="2"/>
        <v>12295</v>
      </c>
    </row>
    <row r="11" spans="1:11" x14ac:dyDescent="0.2">
      <c r="A11">
        <v>8</v>
      </c>
      <c r="B11" s="58">
        <v>-4.1539000000000001</v>
      </c>
      <c r="C11" s="58">
        <v>16.1051</v>
      </c>
      <c r="D11" s="58">
        <v>13.292999999999999</v>
      </c>
      <c r="F11">
        <v>1.5</v>
      </c>
      <c r="G11">
        <f t="shared" si="3"/>
        <v>6.0068000000000001</v>
      </c>
      <c r="I11">
        <f t="shared" si="0"/>
        <v>-4153.9000000000005</v>
      </c>
      <c r="J11">
        <f t="shared" si="1"/>
        <v>16105.1</v>
      </c>
      <c r="K11">
        <f t="shared" si="2"/>
        <v>13293</v>
      </c>
    </row>
    <row r="12" spans="1:11" x14ac:dyDescent="0.2">
      <c r="A12">
        <v>9</v>
      </c>
      <c r="B12" s="58">
        <v>-2.7898999999999998</v>
      </c>
      <c r="C12" s="58">
        <v>16.728899999999999</v>
      </c>
      <c r="D12" s="58">
        <v>13.901</v>
      </c>
      <c r="F12">
        <v>1.5</v>
      </c>
      <c r="G12">
        <f t="shared" si="3"/>
        <v>7.5068000000000001</v>
      </c>
      <c r="I12">
        <f t="shared" si="0"/>
        <v>-2789.8999999999996</v>
      </c>
      <c r="J12">
        <f t="shared" si="1"/>
        <v>16728.899999999998</v>
      </c>
      <c r="K12">
        <f t="shared" si="2"/>
        <v>13901</v>
      </c>
    </row>
    <row r="13" spans="1:11" x14ac:dyDescent="0.2">
      <c r="A13">
        <v>10</v>
      </c>
      <c r="B13" s="58">
        <v>-1.4037999999999999</v>
      </c>
      <c r="C13" s="58">
        <v>17.302</v>
      </c>
      <c r="D13" s="58">
        <v>14.225</v>
      </c>
      <c r="F13">
        <v>1.5</v>
      </c>
      <c r="G13">
        <f t="shared" si="3"/>
        <v>9.0068000000000001</v>
      </c>
      <c r="I13">
        <f t="shared" si="0"/>
        <v>-1403.8</v>
      </c>
      <c r="J13">
        <f t="shared" si="1"/>
        <v>17302</v>
      </c>
      <c r="K13">
        <f t="shared" si="2"/>
        <v>14225</v>
      </c>
    </row>
    <row r="14" spans="1:11" x14ac:dyDescent="0.2">
      <c r="A14">
        <v>11</v>
      </c>
      <c r="B14" s="58">
        <v>2.5000000000000001E-3</v>
      </c>
      <c r="C14" s="58">
        <v>17.823699999999999</v>
      </c>
      <c r="D14" s="58">
        <v>14.308999999999999</v>
      </c>
      <c r="F14">
        <v>1.5</v>
      </c>
      <c r="G14">
        <f t="shared" si="3"/>
        <v>10.5068</v>
      </c>
      <c r="I14">
        <f t="shared" si="0"/>
        <v>2.5</v>
      </c>
      <c r="J14">
        <f t="shared" si="1"/>
        <v>17823.699999999997</v>
      </c>
      <c r="K14">
        <f t="shared" si="2"/>
        <v>14309</v>
      </c>
    </row>
    <row r="15" spans="1:11" x14ac:dyDescent="0.2">
      <c r="A15">
        <v>12</v>
      </c>
      <c r="B15" s="58">
        <v>1.4271</v>
      </c>
      <c r="C15" s="58">
        <v>18.293099999999999</v>
      </c>
      <c r="D15" s="58">
        <v>14.167999999999999</v>
      </c>
      <c r="F15">
        <v>1.5</v>
      </c>
      <c r="G15">
        <f t="shared" si="3"/>
        <v>12.0068</v>
      </c>
      <c r="I15">
        <f t="shared" si="0"/>
        <v>1427.1000000000001</v>
      </c>
      <c r="J15">
        <f t="shared" si="1"/>
        <v>18293.099999999999</v>
      </c>
      <c r="K15">
        <f t="shared" si="2"/>
        <v>14168</v>
      </c>
    </row>
    <row r="16" spans="1:11" x14ac:dyDescent="0.2">
      <c r="A16">
        <v>13</v>
      </c>
      <c r="B16" s="58">
        <v>2.8679999999999999</v>
      </c>
      <c r="C16" s="58">
        <v>18.709599999999998</v>
      </c>
      <c r="D16" s="58">
        <v>13.795</v>
      </c>
      <c r="F16">
        <v>1.5</v>
      </c>
      <c r="G16">
        <f t="shared" si="3"/>
        <v>13.5068</v>
      </c>
      <c r="I16">
        <f t="shared" si="0"/>
        <v>2868</v>
      </c>
      <c r="J16">
        <f t="shared" si="1"/>
        <v>18709.599999999999</v>
      </c>
      <c r="K16">
        <f t="shared" si="2"/>
        <v>13795</v>
      </c>
    </row>
    <row r="17" spans="1:11" x14ac:dyDescent="0.2">
      <c r="A17">
        <v>14</v>
      </c>
      <c r="B17" s="58">
        <v>4.3232999999999997</v>
      </c>
      <c r="C17" s="58">
        <v>19.072700000000001</v>
      </c>
      <c r="D17" s="58">
        <v>13.164</v>
      </c>
      <c r="F17">
        <v>1.5</v>
      </c>
      <c r="G17">
        <f t="shared" si="3"/>
        <v>15.0068</v>
      </c>
      <c r="I17">
        <f t="shared" si="0"/>
        <v>4323.2999999999993</v>
      </c>
      <c r="J17">
        <f t="shared" si="1"/>
        <v>19072.7</v>
      </c>
      <c r="K17">
        <f t="shared" si="2"/>
        <v>13164</v>
      </c>
    </row>
    <row r="18" spans="1:11" x14ac:dyDescent="0.2">
      <c r="A18">
        <v>15</v>
      </c>
      <c r="B18" s="58">
        <v>5.7910000000000004</v>
      </c>
      <c r="C18" s="58">
        <v>19.381900000000002</v>
      </c>
      <c r="D18" s="58">
        <v>12.215</v>
      </c>
      <c r="F18">
        <v>1.5</v>
      </c>
      <c r="G18">
        <f t="shared" si="3"/>
        <v>16.506799999999998</v>
      </c>
      <c r="I18">
        <f t="shared" si="0"/>
        <v>5791</v>
      </c>
      <c r="J18">
        <f t="shared" si="1"/>
        <v>19381.900000000001</v>
      </c>
      <c r="K18">
        <f t="shared" si="2"/>
        <v>12215</v>
      </c>
    </row>
    <row r="19" spans="1:11" x14ac:dyDescent="0.2">
      <c r="A19">
        <v>16</v>
      </c>
      <c r="B19" s="58">
        <v>6.7754000000000003</v>
      </c>
      <c r="C19" s="58">
        <v>19.5578</v>
      </c>
      <c r="D19" s="58">
        <v>11.340999999999999</v>
      </c>
      <c r="F19">
        <v>1</v>
      </c>
      <c r="G19">
        <f t="shared" si="3"/>
        <v>17.506799999999998</v>
      </c>
      <c r="I19">
        <f t="shared" si="0"/>
        <v>6775.4000000000005</v>
      </c>
      <c r="J19">
        <f t="shared" si="1"/>
        <v>19557.8</v>
      </c>
      <c r="K19">
        <f t="shared" si="2"/>
        <v>11341</v>
      </c>
    </row>
    <row r="20" spans="1:11" x14ac:dyDescent="0.2">
      <c r="A20">
        <v>17</v>
      </c>
      <c r="B20" s="58">
        <v>7.7637999999999998</v>
      </c>
      <c r="C20" s="58">
        <v>19.709499999999998</v>
      </c>
      <c r="D20" s="58">
        <v>10.176</v>
      </c>
      <c r="F20">
        <v>1</v>
      </c>
      <c r="G20">
        <f t="shared" si="3"/>
        <v>18.506799999999998</v>
      </c>
      <c r="I20">
        <f t="shared" si="0"/>
        <v>7763.8</v>
      </c>
      <c r="J20">
        <f t="shared" si="1"/>
        <v>19709.5</v>
      </c>
      <c r="K20">
        <f t="shared" si="2"/>
        <v>10176</v>
      </c>
    </row>
    <row r="21" spans="1:11" x14ac:dyDescent="0.2">
      <c r="A21">
        <v>18</v>
      </c>
      <c r="B21" s="58">
        <v>8.7555999999999994</v>
      </c>
      <c r="C21" s="58">
        <v>19.8369</v>
      </c>
      <c r="D21" s="58">
        <v>8.5190000000000001</v>
      </c>
      <c r="F21">
        <v>1</v>
      </c>
      <c r="G21">
        <f t="shared" si="3"/>
        <v>19.506799999999998</v>
      </c>
      <c r="I21">
        <f t="shared" si="0"/>
        <v>8755.5999999999985</v>
      </c>
      <c r="J21">
        <f t="shared" si="1"/>
        <v>19836.900000000001</v>
      </c>
      <c r="K21">
        <f t="shared" si="2"/>
        <v>8519</v>
      </c>
    </row>
    <row r="22" spans="1:11" x14ac:dyDescent="0.2">
      <c r="A22">
        <v>19</v>
      </c>
      <c r="B22" s="58">
        <v>9.7502999999999993</v>
      </c>
      <c r="C22" s="58">
        <v>19.939800000000002</v>
      </c>
      <c r="D22" s="58">
        <v>6.0890000000000004</v>
      </c>
      <c r="F22">
        <v>1</v>
      </c>
      <c r="G22">
        <f t="shared" si="3"/>
        <v>20.506799999999998</v>
      </c>
      <c r="I22">
        <f t="shared" si="0"/>
        <v>9750.2999999999993</v>
      </c>
      <c r="J22">
        <f t="shared" si="1"/>
        <v>19939.800000000003</v>
      </c>
      <c r="K22">
        <f t="shared" si="2"/>
        <v>6089</v>
      </c>
    </row>
    <row r="23" spans="1:11" x14ac:dyDescent="0.2">
      <c r="A23">
        <v>20</v>
      </c>
      <c r="B23" s="58">
        <v>10.747199999999999</v>
      </c>
      <c r="C23" s="58">
        <v>20.0183</v>
      </c>
      <c r="D23" s="58">
        <v>1.1759999999999999</v>
      </c>
      <c r="F23">
        <v>1</v>
      </c>
      <c r="G23">
        <f t="shared" si="3"/>
        <v>21.506799999999998</v>
      </c>
      <c r="I23">
        <f t="shared" si="0"/>
        <v>10747.199999999999</v>
      </c>
      <c r="J23">
        <f t="shared" si="1"/>
        <v>20018.3</v>
      </c>
      <c r="K23">
        <f t="shared" si="2"/>
        <v>1176</v>
      </c>
    </row>
    <row r="24" spans="1:11" x14ac:dyDescent="0.2">
      <c r="A24">
        <v>21</v>
      </c>
      <c r="B24" s="58">
        <v>10.953799999999999</v>
      </c>
      <c r="C24" s="58">
        <v>20.031400000000001</v>
      </c>
      <c r="D24" s="58">
        <v>0</v>
      </c>
      <c r="F24">
        <v>0.20699999999999999</v>
      </c>
      <c r="G24">
        <f t="shared" si="3"/>
        <v>21.713799999999999</v>
      </c>
      <c r="I24">
        <f t="shared" si="0"/>
        <v>10953.8</v>
      </c>
      <c r="J24">
        <f t="shared" si="1"/>
        <v>20031.400000000001</v>
      </c>
      <c r="K24">
        <f t="shared" si="2"/>
        <v>0</v>
      </c>
    </row>
    <row r="25" spans="1:11" x14ac:dyDescent="0.2">
      <c r="A25" t="s">
        <v>393</v>
      </c>
      <c r="B25">
        <v>11.593299999999999</v>
      </c>
      <c r="C25">
        <v>20.0655</v>
      </c>
      <c r="D25">
        <v>0</v>
      </c>
      <c r="I25">
        <f t="shared" si="0"/>
        <v>11593.3</v>
      </c>
      <c r="J25">
        <f t="shared" si="1"/>
        <v>20065.5</v>
      </c>
      <c r="K25">
        <f t="shared" si="2"/>
        <v>0</v>
      </c>
    </row>
    <row r="26" spans="1:11" x14ac:dyDescent="0.2">
      <c r="A26">
        <v>22</v>
      </c>
      <c r="B26">
        <v>12.2364</v>
      </c>
      <c r="C26">
        <v>20.089600000000001</v>
      </c>
      <c r="D26">
        <v>0</v>
      </c>
      <c r="F26">
        <v>1.2869999999999999</v>
      </c>
      <c r="G26">
        <f>G24+F26</f>
        <v>23.000799999999998</v>
      </c>
      <c r="I26">
        <f t="shared" si="0"/>
        <v>12236.4</v>
      </c>
      <c r="J26">
        <f t="shared" si="1"/>
        <v>20089.600000000002</v>
      </c>
      <c r="K26">
        <f t="shared" si="2"/>
        <v>0</v>
      </c>
    </row>
    <row r="27" spans="1:11" x14ac:dyDescent="0.2">
      <c r="A27" t="s">
        <v>390</v>
      </c>
    </row>
    <row r="28" spans="1:11" x14ac:dyDescent="0.2">
      <c r="A28">
        <v>1</v>
      </c>
      <c r="B28">
        <v>-9.3582000000000001</v>
      </c>
      <c r="C28">
        <v>13.1166</v>
      </c>
      <c r="D28">
        <v>17.149999999999999</v>
      </c>
      <c r="F28">
        <v>0</v>
      </c>
      <c r="I28">
        <f t="shared" ref="I28:K30" si="4">mm*B28</f>
        <v>-9358.2000000000007</v>
      </c>
      <c r="J28">
        <f t="shared" si="4"/>
        <v>13116.6</v>
      </c>
      <c r="K28">
        <f t="shared" si="4"/>
        <v>17150</v>
      </c>
    </row>
    <row r="29" spans="1:11" x14ac:dyDescent="0.2">
      <c r="A29">
        <v>11</v>
      </c>
      <c r="B29">
        <v>2.5000000000000001E-3</v>
      </c>
      <c r="C29">
        <v>17.823699999999999</v>
      </c>
      <c r="D29">
        <v>17.149999999999999</v>
      </c>
      <c r="F29">
        <v>1.5</v>
      </c>
      <c r="G29">
        <f t="shared" ref="G29" si="5">G28+F29</f>
        <v>1.5</v>
      </c>
      <c r="I29">
        <f t="shared" si="4"/>
        <v>2.5</v>
      </c>
      <c r="J29">
        <f t="shared" si="4"/>
        <v>17823.699999999997</v>
      </c>
      <c r="K29">
        <f t="shared" si="4"/>
        <v>17150</v>
      </c>
    </row>
    <row r="30" spans="1:11" x14ac:dyDescent="0.2">
      <c r="A30">
        <v>22</v>
      </c>
      <c r="B30">
        <v>12.2364</v>
      </c>
      <c r="C30">
        <v>20.089600000000001</v>
      </c>
      <c r="D30">
        <v>17.149999999999999</v>
      </c>
      <c r="F30">
        <v>1.2869999999999999</v>
      </c>
      <c r="G30">
        <f>G28+F30</f>
        <v>1.2869999999999999</v>
      </c>
      <c r="I30">
        <f t="shared" si="4"/>
        <v>12236.4</v>
      </c>
      <c r="J30">
        <f t="shared" si="4"/>
        <v>20089.600000000002</v>
      </c>
      <c r="K30">
        <f t="shared" si="4"/>
        <v>17150</v>
      </c>
    </row>
    <row r="32" spans="1:11" x14ac:dyDescent="0.2">
      <c r="B32" t="s">
        <v>395</v>
      </c>
    </row>
    <row r="33" spans="1:11" x14ac:dyDescent="0.2">
      <c r="B33" t="s">
        <v>0</v>
      </c>
      <c r="C33" t="s">
        <v>1</v>
      </c>
      <c r="D33" t="s">
        <v>2</v>
      </c>
      <c r="I33" t="s">
        <v>0</v>
      </c>
      <c r="J33" t="s">
        <v>1</v>
      </c>
      <c r="K33" t="s">
        <v>2</v>
      </c>
    </row>
    <row r="34" spans="1:11" x14ac:dyDescent="0.2">
      <c r="A34" t="s">
        <v>389</v>
      </c>
    </row>
    <row r="35" spans="1:11" x14ac:dyDescent="0.2">
      <c r="A35">
        <v>1</v>
      </c>
      <c r="B35">
        <v>-9.6920999999999999</v>
      </c>
      <c r="C35">
        <v>13.795999999999999</v>
      </c>
      <c r="D35">
        <v>0</v>
      </c>
      <c r="F35">
        <v>0</v>
      </c>
      <c r="I35">
        <f t="shared" ref="I35:I57" si="6">mm*B35</f>
        <v>-9692.1</v>
      </c>
      <c r="J35">
        <f t="shared" ref="J35:J57" si="7">mm*C35</f>
        <v>13796</v>
      </c>
      <c r="K35">
        <f t="shared" ref="K35:K57" si="8">mm*D35</f>
        <v>0</v>
      </c>
    </row>
    <row r="36" spans="1:11" x14ac:dyDescent="0.2">
      <c r="A36" t="s">
        <v>392</v>
      </c>
      <c r="B36">
        <v>-9.1877999999999993</v>
      </c>
      <c r="C36">
        <v>14.1303</v>
      </c>
      <c r="D36">
        <v>0</v>
      </c>
      <c r="I36">
        <f t="shared" si="6"/>
        <v>-9187.7999999999993</v>
      </c>
      <c r="J36">
        <f t="shared" si="7"/>
        <v>14130.3</v>
      </c>
      <c r="K36">
        <f t="shared" si="8"/>
        <v>0</v>
      </c>
    </row>
    <row r="37" spans="1:11" x14ac:dyDescent="0.2">
      <c r="A37">
        <v>2</v>
      </c>
      <c r="B37" s="58">
        <v>-8.6786999999999992</v>
      </c>
      <c r="C37" s="58">
        <v>14.457100000000001</v>
      </c>
      <c r="D37" s="58">
        <v>0</v>
      </c>
      <c r="F37">
        <v>1.21</v>
      </c>
      <c r="G37">
        <f>F35+F37</f>
        <v>1.21</v>
      </c>
      <c r="I37">
        <f t="shared" si="6"/>
        <v>-8678.6999999999989</v>
      </c>
      <c r="J37">
        <f t="shared" si="7"/>
        <v>14457.1</v>
      </c>
      <c r="K37">
        <f t="shared" si="8"/>
        <v>0</v>
      </c>
    </row>
    <row r="38" spans="1:11" x14ac:dyDescent="0.2">
      <c r="A38">
        <v>3</v>
      </c>
      <c r="B38" s="58">
        <v>-8.1306999999999992</v>
      </c>
      <c r="C38" s="58">
        <v>14.7973</v>
      </c>
      <c r="D38" s="58">
        <v>7.1020000000000003</v>
      </c>
      <c r="F38">
        <v>0.64500000000000002</v>
      </c>
      <c r="G38">
        <f>G37+F38</f>
        <v>1.855</v>
      </c>
      <c r="I38">
        <f t="shared" si="6"/>
        <v>-8130.6999999999989</v>
      </c>
      <c r="J38">
        <f t="shared" si="7"/>
        <v>14797.3</v>
      </c>
      <c r="K38">
        <f t="shared" si="8"/>
        <v>7102</v>
      </c>
    </row>
    <row r="39" spans="1:11" x14ac:dyDescent="0.2">
      <c r="A39">
        <v>4</v>
      </c>
      <c r="B39" s="58">
        <v>-7.2709000000000001</v>
      </c>
      <c r="C39" s="58">
        <v>15.307700000000001</v>
      </c>
      <c r="D39" s="58">
        <v>9.9369999999999994</v>
      </c>
      <c r="F39">
        <v>1</v>
      </c>
      <c r="G39">
        <f t="shared" ref="G39:G55" si="9">G38+F39</f>
        <v>2.855</v>
      </c>
      <c r="I39">
        <f t="shared" si="6"/>
        <v>-7270.9000000000005</v>
      </c>
      <c r="J39">
        <f t="shared" si="7"/>
        <v>15307.7</v>
      </c>
      <c r="K39">
        <f t="shared" si="8"/>
        <v>9937</v>
      </c>
    </row>
    <row r="40" spans="1:11" x14ac:dyDescent="0.2">
      <c r="A40">
        <v>5</v>
      </c>
      <c r="B40" s="58">
        <v>-6.3989000000000003</v>
      </c>
      <c r="C40" s="58">
        <v>15.7973</v>
      </c>
      <c r="D40" s="58">
        <v>11.393000000000001</v>
      </c>
      <c r="F40">
        <v>1</v>
      </c>
      <c r="G40">
        <f t="shared" si="9"/>
        <v>3.855</v>
      </c>
      <c r="I40">
        <f t="shared" si="6"/>
        <v>-6398.9000000000005</v>
      </c>
      <c r="J40">
        <f t="shared" si="7"/>
        <v>15797.3</v>
      </c>
      <c r="K40">
        <f t="shared" si="8"/>
        <v>11393</v>
      </c>
    </row>
    <row r="41" spans="1:11" x14ac:dyDescent="0.2">
      <c r="A41">
        <v>6</v>
      </c>
      <c r="B41" s="58">
        <v>-5.5153999999999996</v>
      </c>
      <c r="C41" s="58">
        <v>16.265699999999999</v>
      </c>
      <c r="D41" s="58">
        <v>12.342000000000001</v>
      </c>
      <c r="F41">
        <v>1</v>
      </c>
      <c r="G41">
        <f t="shared" si="9"/>
        <v>4.8550000000000004</v>
      </c>
      <c r="I41">
        <f t="shared" si="6"/>
        <v>-5515.4</v>
      </c>
      <c r="J41">
        <f t="shared" si="7"/>
        <v>16265.699999999999</v>
      </c>
      <c r="K41">
        <f t="shared" si="8"/>
        <v>12342</v>
      </c>
    </row>
    <row r="42" spans="1:11" x14ac:dyDescent="0.2">
      <c r="A42">
        <v>7</v>
      </c>
      <c r="B42" s="58">
        <v>-4.1696</v>
      </c>
      <c r="C42" s="58">
        <v>16.927900000000001</v>
      </c>
      <c r="D42" s="58">
        <v>13.29</v>
      </c>
      <c r="F42">
        <v>1.5</v>
      </c>
      <c r="G42">
        <f t="shared" si="9"/>
        <v>6.3550000000000004</v>
      </c>
      <c r="I42">
        <f t="shared" si="6"/>
        <v>-4169.6000000000004</v>
      </c>
      <c r="J42">
        <f t="shared" si="7"/>
        <v>16927.900000000001</v>
      </c>
      <c r="K42">
        <f t="shared" si="8"/>
        <v>13290</v>
      </c>
    </row>
    <row r="43" spans="1:11" x14ac:dyDescent="0.2">
      <c r="A43">
        <v>8</v>
      </c>
      <c r="B43" s="58">
        <v>-2.8007</v>
      </c>
      <c r="C43" s="58">
        <v>17.540900000000001</v>
      </c>
      <c r="D43" s="58">
        <v>13.872</v>
      </c>
      <c r="F43">
        <v>1.5</v>
      </c>
      <c r="G43">
        <f t="shared" si="9"/>
        <v>7.8550000000000004</v>
      </c>
      <c r="I43">
        <f t="shared" si="6"/>
        <v>-2800.7</v>
      </c>
      <c r="J43">
        <f t="shared" si="7"/>
        <v>17540.900000000001</v>
      </c>
      <c r="K43">
        <f t="shared" si="8"/>
        <v>13872</v>
      </c>
    </row>
    <row r="44" spans="1:11" x14ac:dyDescent="0.2">
      <c r="A44">
        <v>9</v>
      </c>
      <c r="B44" s="58">
        <v>-1.4104000000000001</v>
      </c>
      <c r="C44" s="58">
        <v>18.103899999999999</v>
      </c>
      <c r="D44" s="58">
        <v>14.182</v>
      </c>
      <c r="F44">
        <v>1.5</v>
      </c>
      <c r="G44">
        <f t="shared" si="9"/>
        <v>9.3550000000000004</v>
      </c>
      <c r="I44">
        <f t="shared" si="6"/>
        <v>-1410.4</v>
      </c>
      <c r="J44">
        <f t="shared" si="7"/>
        <v>18103.899999999998</v>
      </c>
      <c r="K44">
        <f t="shared" si="8"/>
        <v>14182</v>
      </c>
    </row>
    <row r="45" spans="1:11" x14ac:dyDescent="0.2">
      <c r="A45">
        <v>10</v>
      </c>
      <c r="B45" s="58">
        <v>-6.9999999999999999E-4</v>
      </c>
      <c r="C45" s="58">
        <v>18.616299999999999</v>
      </c>
      <c r="D45" s="58">
        <v>14.257</v>
      </c>
      <c r="F45">
        <v>1.5</v>
      </c>
      <c r="G45">
        <f t="shared" si="9"/>
        <v>10.855</v>
      </c>
      <c r="I45">
        <f t="shared" si="6"/>
        <v>-0.7</v>
      </c>
      <c r="J45">
        <f t="shared" si="7"/>
        <v>18616.3</v>
      </c>
      <c r="K45">
        <f t="shared" si="8"/>
        <v>14257</v>
      </c>
    </row>
    <row r="46" spans="1:11" x14ac:dyDescent="0.2">
      <c r="A46">
        <v>11</v>
      </c>
      <c r="B46" s="58">
        <v>1.4266000000000001</v>
      </c>
      <c r="C46" s="58">
        <v>19.077200000000001</v>
      </c>
      <c r="D46" s="58">
        <v>14.113</v>
      </c>
      <c r="F46">
        <v>1.5</v>
      </c>
      <c r="G46">
        <f t="shared" si="9"/>
        <v>12.355</v>
      </c>
      <c r="I46">
        <f t="shared" si="6"/>
        <v>1426.6000000000001</v>
      </c>
      <c r="J46">
        <f t="shared" si="7"/>
        <v>19077.2</v>
      </c>
      <c r="K46">
        <f t="shared" si="8"/>
        <v>14113</v>
      </c>
    </row>
    <row r="47" spans="1:11" x14ac:dyDescent="0.2">
      <c r="A47">
        <v>12</v>
      </c>
      <c r="B47" s="58">
        <v>2.8696999999999999</v>
      </c>
      <c r="C47" s="58">
        <v>19.4862</v>
      </c>
      <c r="D47" s="58">
        <v>13.744</v>
      </c>
      <c r="F47">
        <v>1.5</v>
      </c>
      <c r="G47">
        <f t="shared" si="9"/>
        <v>13.855</v>
      </c>
      <c r="I47">
        <f t="shared" si="6"/>
        <v>2869.7</v>
      </c>
      <c r="J47">
        <f t="shared" si="7"/>
        <v>19486.2</v>
      </c>
      <c r="K47">
        <f t="shared" si="8"/>
        <v>13744</v>
      </c>
    </row>
    <row r="48" spans="1:11" x14ac:dyDescent="0.2">
      <c r="A48">
        <v>13</v>
      </c>
      <c r="B48" s="58">
        <v>4.3266</v>
      </c>
      <c r="C48" s="58">
        <v>19.842700000000001</v>
      </c>
      <c r="D48" s="58">
        <v>13.125999999999999</v>
      </c>
      <c r="F48">
        <v>1.5</v>
      </c>
      <c r="G48">
        <f t="shared" si="9"/>
        <v>15.355</v>
      </c>
      <c r="I48">
        <f t="shared" si="6"/>
        <v>4326.6000000000004</v>
      </c>
      <c r="J48">
        <f t="shared" si="7"/>
        <v>19842.7</v>
      </c>
      <c r="K48">
        <f t="shared" si="8"/>
        <v>13126</v>
      </c>
    </row>
    <row r="49" spans="1:11" x14ac:dyDescent="0.2">
      <c r="A49">
        <v>14</v>
      </c>
      <c r="B49" s="58">
        <v>5.7954999999999997</v>
      </c>
      <c r="C49" s="58">
        <v>20.146100000000001</v>
      </c>
      <c r="D49" s="58">
        <v>12.202999999999999</v>
      </c>
      <c r="F49">
        <v>1.5</v>
      </c>
      <c r="G49">
        <f t="shared" si="9"/>
        <v>16.855</v>
      </c>
      <c r="I49">
        <f t="shared" si="6"/>
        <v>5795.5</v>
      </c>
      <c r="J49">
        <f t="shared" si="7"/>
        <v>20146.100000000002</v>
      </c>
      <c r="K49">
        <f t="shared" si="8"/>
        <v>12203</v>
      </c>
    </row>
    <row r="50" spans="1:11" x14ac:dyDescent="0.2">
      <c r="A50">
        <v>15</v>
      </c>
      <c r="B50" s="58">
        <v>6.7805</v>
      </c>
      <c r="C50" s="58">
        <v>20.3188</v>
      </c>
      <c r="D50" s="58">
        <v>11.364000000000001</v>
      </c>
      <c r="F50">
        <v>1</v>
      </c>
      <c r="G50">
        <f t="shared" si="9"/>
        <v>17.855</v>
      </c>
      <c r="I50">
        <f t="shared" si="6"/>
        <v>6780.5</v>
      </c>
      <c r="J50">
        <f t="shared" si="7"/>
        <v>20318.8</v>
      </c>
      <c r="K50">
        <f t="shared" si="8"/>
        <v>11364</v>
      </c>
    </row>
    <row r="51" spans="1:11" x14ac:dyDescent="0.2">
      <c r="A51">
        <v>16</v>
      </c>
      <c r="B51" s="58">
        <v>7.7693000000000003</v>
      </c>
      <c r="C51" s="58">
        <v>20.467600000000001</v>
      </c>
      <c r="D51" s="58">
        <v>10.26</v>
      </c>
      <c r="F51">
        <v>1</v>
      </c>
      <c r="G51">
        <f t="shared" si="9"/>
        <v>18.855</v>
      </c>
      <c r="I51">
        <f t="shared" si="6"/>
        <v>7769.3</v>
      </c>
      <c r="J51">
        <f t="shared" si="7"/>
        <v>20467.600000000002</v>
      </c>
      <c r="K51">
        <f t="shared" si="8"/>
        <v>10260</v>
      </c>
    </row>
    <row r="52" spans="1:11" x14ac:dyDescent="0.2">
      <c r="A52">
        <v>17</v>
      </c>
      <c r="B52" s="58">
        <v>8.7614999999999998</v>
      </c>
      <c r="C52" s="58">
        <v>20.592500000000001</v>
      </c>
      <c r="D52" s="58">
        <v>8.7289999999999992</v>
      </c>
      <c r="F52">
        <v>1</v>
      </c>
      <c r="G52">
        <f t="shared" si="9"/>
        <v>19.855</v>
      </c>
      <c r="I52">
        <f t="shared" si="6"/>
        <v>8761.5</v>
      </c>
      <c r="J52">
        <f t="shared" si="7"/>
        <v>20592.5</v>
      </c>
      <c r="K52">
        <f t="shared" si="8"/>
        <v>8729</v>
      </c>
    </row>
    <row r="53" spans="1:11" x14ac:dyDescent="0.2">
      <c r="A53">
        <v>18</v>
      </c>
      <c r="B53" s="58">
        <v>9.7562999999999995</v>
      </c>
      <c r="C53" s="58">
        <v>20.6934</v>
      </c>
      <c r="D53" s="58">
        <v>6.57</v>
      </c>
      <c r="F53">
        <v>1</v>
      </c>
      <c r="G53">
        <f t="shared" si="9"/>
        <v>20.855</v>
      </c>
      <c r="I53">
        <f t="shared" si="6"/>
        <v>9756.2999999999993</v>
      </c>
      <c r="J53">
        <f t="shared" si="7"/>
        <v>20693.400000000001</v>
      </c>
      <c r="K53">
        <f t="shared" si="8"/>
        <v>6570</v>
      </c>
    </row>
    <row r="54" spans="1:11" x14ac:dyDescent="0.2">
      <c r="A54">
        <v>19</v>
      </c>
      <c r="B54" s="58">
        <v>10.753399999999999</v>
      </c>
      <c r="C54" s="58">
        <v>20.770299999999999</v>
      </c>
      <c r="D54" s="58">
        <v>2.4340000000000002</v>
      </c>
      <c r="F54">
        <v>1</v>
      </c>
      <c r="G54">
        <f t="shared" si="9"/>
        <v>21.855</v>
      </c>
      <c r="I54">
        <f t="shared" si="6"/>
        <v>10753.4</v>
      </c>
      <c r="J54">
        <f t="shared" si="7"/>
        <v>20770.3</v>
      </c>
      <c r="K54">
        <f t="shared" si="8"/>
        <v>2434</v>
      </c>
    </row>
    <row r="55" spans="1:11" x14ac:dyDescent="0.2">
      <c r="A55">
        <v>20</v>
      </c>
      <c r="B55" s="58">
        <v>11.204599999999999</v>
      </c>
      <c r="C55" s="58">
        <v>20.7971</v>
      </c>
      <c r="D55" s="58">
        <v>0</v>
      </c>
      <c r="F55">
        <v>0.45200000000000001</v>
      </c>
      <c r="G55">
        <f t="shared" si="9"/>
        <v>22.307000000000002</v>
      </c>
      <c r="I55">
        <f t="shared" si="6"/>
        <v>11204.599999999999</v>
      </c>
      <c r="J55">
        <f t="shared" si="7"/>
        <v>20797.099999999999</v>
      </c>
      <c r="K55">
        <f t="shared" si="8"/>
        <v>0</v>
      </c>
    </row>
    <row r="56" spans="1:11" x14ac:dyDescent="0.2">
      <c r="A56" t="s">
        <v>396</v>
      </c>
      <c r="B56">
        <v>11.7333</v>
      </c>
      <c r="C56">
        <v>20.822299999999998</v>
      </c>
      <c r="D56">
        <v>0</v>
      </c>
      <c r="I56">
        <f t="shared" si="6"/>
        <v>11733.3</v>
      </c>
      <c r="J56">
        <f t="shared" si="7"/>
        <v>20822.3</v>
      </c>
      <c r="K56">
        <f t="shared" si="8"/>
        <v>0</v>
      </c>
    </row>
    <row r="57" spans="1:11" x14ac:dyDescent="0.2">
      <c r="A57">
        <v>21</v>
      </c>
      <c r="B57">
        <v>12.479900000000001</v>
      </c>
      <c r="C57">
        <v>20.846299999999999</v>
      </c>
      <c r="D57">
        <v>0</v>
      </c>
      <c r="F57">
        <v>1.2749999999999999</v>
      </c>
      <c r="G57">
        <f>G55+F57</f>
        <v>23.582000000000001</v>
      </c>
      <c r="I57">
        <f t="shared" si="6"/>
        <v>12479.900000000001</v>
      </c>
      <c r="J57">
        <f t="shared" si="7"/>
        <v>20846.3</v>
      </c>
      <c r="K57">
        <f t="shared" si="8"/>
        <v>0</v>
      </c>
    </row>
    <row r="58" spans="1:11" x14ac:dyDescent="0.2">
      <c r="A58" t="s">
        <v>390</v>
      </c>
    </row>
    <row r="59" spans="1:11" x14ac:dyDescent="0.2">
      <c r="A59">
        <v>1</v>
      </c>
      <c r="B59">
        <v>-9.6920999999999999</v>
      </c>
      <c r="C59">
        <v>13.795999999999999</v>
      </c>
      <c r="D59">
        <v>17.149999999999999</v>
      </c>
      <c r="F59">
        <v>0</v>
      </c>
      <c r="I59">
        <f t="shared" ref="I59:K61" si="10">mm*B59</f>
        <v>-9692.1</v>
      </c>
      <c r="J59">
        <f t="shared" si="10"/>
        <v>13796</v>
      </c>
      <c r="K59">
        <f t="shared" si="10"/>
        <v>17150</v>
      </c>
    </row>
    <row r="60" spans="1:11" x14ac:dyDescent="0.2">
      <c r="A60">
        <v>10</v>
      </c>
      <c r="B60">
        <v>-6.9999999999999999E-4</v>
      </c>
      <c r="C60">
        <v>18.616299999999999</v>
      </c>
      <c r="D60">
        <v>17.149999999999999</v>
      </c>
      <c r="F60">
        <v>1.5</v>
      </c>
      <c r="G60">
        <f t="shared" ref="G60" si="11">G59+F60</f>
        <v>1.5</v>
      </c>
      <c r="I60">
        <f t="shared" si="10"/>
        <v>-0.7</v>
      </c>
      <c r="J60">
        <f t="shared" si="10"/>
        <v>18616.3</v>
      </c>
      <c r="K60">
        <f t="shared" si="10"/>
        <v>17150</v>
      </c>
    </row>
    <row r="61" spans="1:11" x14ac:dyDescent="0.2">
      <c r="A61">
        <v>21</v>
      </c>
      <c r="B61">
        <v>12.479900000000001</v>
      </c>
      <c r="C61">
        <v>20.846299999999999</v>
      </c>
      <c r="D61">
        <v>17.149999999999999</v>
      </c>
      <c r="F61">
        <v>1.2749999999999999</v>
      </c>
      <c r="G61">
        <f>G59+F61</f>
        <v>1.2749999999999999</v>
      </c>
      <c r="I61">
        <f t="shared" si="10"/>
        <v>12479.900000000001</v>
      </c>
      <c r="J61">
        <f t="shared" si="10"/>
        <v>20846.3</v>
      </c>
      <c r="K61">
        <f t="shared" si="10"/>
        <v>17150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Drum3</vt:lpstr>
      <vt:lpstr>Drum2</vt:lpstr>
      <vt:lpstr>Drum5</vt:lpstr>
      <vt:lpstr>Drum4</vt:lpstr>
      <vt:lpstr>Drum1</vt:lpstr>
      <vt:lpstr>Drawing Ref.</vt:lpstr>
      <vt:lpstr>Drum Wall Schedule</vt:lpstr>
      <vt:lpstr>A6</vt:lpstr>
      <vt:lpstr>A7</vt:lpstr>
      <vt:lpstr>Drum2 (2)</vt:lpstr>
      <vt:lpstr>Drum1 (2)</vt:lpstr>
      <vt:lpstr>Drum1 DW 1.1</vt:lpstr>
      <vt:lpstr>Roof A6 to A7</vt:lpstr>
      <vt:lpstr>Roof A5 to A6</vt:lpstr>
      <vt:lpstr>HO</vt:lpstr>
      <vt:lpstr>mm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Frolain Pablacio</dc:creator>
  <cp:lastModifiedBy>Frolain Pablacio</cp:lastModifiedBy>
  <dcterms:created xsi:type="dcterms:W3CDTF">2018-07-10T10:28:08Z</dcterms:created>
  <dcterms:modified xsi:type="dcterms:W3CDTF">2018-08-28T09:38:26Z</dcterms:modified>
</cp:coreProperties>
</file>